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Část A - MK Čechova" sheetId="3" r:id="rId3"/>
    <sheet name="SO 102.1 - Část B - Mk Če..." sheetId="4" r:id="rId4"/>
    <sheet name="SO 102.2 - Část B - MK Dolní" sheetId="5" r:id="rId5"/>
    <sheet name="SO 301 - Kanalizace dešťová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000 - Vedlejší a ostat...'!$C$120:$K$142</definedName>
    <definedName name="_xlnm.Print_Area" localSheetId="1">'SO 000 - Vedlejší a ostat...'!$C$4:$J$76,'SO 000 - Vedlejší a ostat...'!$C$82:$J$102,'SO 000 - Vedlejší a ostat...'!$C$108:$J$142</definedName>
    <definedName name="_xlnm.Print_Titles" localSheetId="1">'SO 000 - Vedlejší a ostat...'!$120:$120</definedName>
    <definedName name="_xlnm._FilterDatabase" localSheetId="2" hidden="1">'SO 101 - Část A - MK Čechova'!$C$128:$K$308</definedName>
    <definedName name="_xlnm.Print_Area" localSheetId="2">'SO 101 - Část A - MK Čechova'!$C$4:$J$76,'SO 101 - Část A - MK Čechova'!$C$82:$J$110,'SO 101 - Část A - MK Čechova'!$C$116:$J$308</definedName>
    <definedName name="_xlnm.Print_Titles" localSheetId="2">'SO 101 - Část A - MK Čechova'!$128:$128</definedName>
    <definedName name="_xlnm._FilterDatabase" localSheetId="3" hidden="1">'SO 102.1 - Část B - Mk Če...'!$C$127:$K$293</definedName>
    <definedName name="_xlnm.Print_Area" localSheetId="3">'SO 102.1 - Část B - Mk Če...'!$C$4:$J$76,'SO 102.1 - Část B - Mk Če...'!$C$82:$J$109,'SO 102.1 - Část B - Mk Če...'!$C$115:$J$293</definedName>
    <definedName name="_xlnm.Print_Titles" localSheetId="3">'SO 102.1 - Část B - Mk Če...'!$127:$127</definedName>
    <definedName name="_xlnm._FilterDatabase" localSheetId="4" hidden="1">'SO 102.2 - Část B - MK Dolní'!$C$128:$K$258</definedName>
    <definedName name="_xlnm.Print_Area" localSheetId="4">'SO 102.2 - Část B - MK Dolní'!$C$4:$J$76,'SO 102.2 - Část B - MK Dolní'!$C$82:$J$110,'SO 102.2 - Část B - MK Dolní'!$C$116:$J$258</definedName>
    <definedName name="_xlnm.Print_Titles" localSheetId="4">'SO 102.2 - Část B - MK Dolní'!$128:$128</definedName>
    <definedName name="_xlnm._FilterDatabase" localSheetId="5" hidden="1">'SO 301 - Kanalizace dešťová'!$C$129:$K$246</definedName>
    <definedName name="_xlnm.Print_Area" localSheetId="5">'SO 301 - Kanalizace dešťová'!$C$4:$J$76,'SO 301 - Kanalizace dešťová'!$C$82:$J$111,'SO 301 - Kanalizace dešťová'!$C$117:$J$246</definedName>
    <definedName name="_xlnm.Print_Titles" localSheetId="5">'SO 301 - Kanalizace dešťová'!$129:$129</definedName>
  </definedNames>
  <calcPr/>
</workbook>
</file>

<file path=xl/calcChain.xml><?xml version="1.0" encoding="utf-8"?>
<calcChain xmlns="http://schemas.openxmlformats.org/spreadsheetml/2006/main">
  <c i="6" l="1" r="J246"/>
  <c r="J37"/>
  <c r="J36"/>
  <c i="1" r="AY99"/>
  <c i="6" r="J35"/>
  <c i="1" r="AX99"/>
  <c i="6" r="J110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T238"/>
  <c r="R239"/>
  <c r="R238"/>
  <c r="P239"/>
  <c r="P238"/>
  <c r="BI237"/>
  <c r="BH237"/>
  <c r="BG237"/>
  <c r="BF237"/>
  <c r="T237"/>
  <c r="T236"/>
  <c r="R237"/>
  <c r="R236"/>
  <c r="P237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T191"/>
  <c r="R192"/>
  <c r="R191"/>
  <c r="P192"/>
  <c r="P191"/>
  <c r="BI190"/>
  <c r="BH190"/>
  <c r="BG190"/>
  <c r="BF190"/>
  <c r="T190"/>
  <c r="T189"/>
  <c r="R190"/>
  <c r="R189"/>
  <c r="P190"/>
  <c r="P189"/>
  <c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5" r="J37"/>
  <c r="J36"/>
  <c i="1" r="AY98"/>
  <c i="5" r="J35"/>
  <c i="1" r="AX98"/>
  <c i="5"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4" r="J37"/>
  <c r="J36"/>
  <c i="1" r="AY97"/>
  <c i="4" r="J35"/>
  <c i="1" r="AX97"/>
  <c i="4"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3" r="J37"/>
  <c r="J36"/>
  <c i="1" r="AY96"/>
  <c i="3" r="J35"/>
  <c i="1" r="AX96"/>
  <c i="3"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85"/>
  <c i="2" r="J37"/>
  <c r="J36"/>
  <c i="1" r="AY95"/>
  <c i="2" r="J35"/>
  <c i="1" r="AX95"/>
  <c i="2"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1" r="L90"/>
  <c r="AM90"/>
  <c r="AM89"/>
  <c r="L89"/>
  <c r="AM87"/>
  <c r="L87"/>
  <c r="L85"/>
  <c r="L84"/>
  <c i="2" r="J140"/>
  <c r="BK130"/>
  <c r="BK124"/>
  <c r="BK129"/>
  <c r="J125"/>
  <c r="BK142"/>
  <c r="J137"/>
  <c r="BK135"/>
  <c r="J130"/>
  <c r="BK140"/>
  <c r="BK136"/>
  <c r="J133"/>
  <c i="3" r="J304"/>
  <c r="J300"/>
  <c r="BK293"/>
  <c r="BK286"/>
  <c r="J283"/>
  <c r="BK280"/>
  <c r="J275"/>
  <c r="BK268"/>
  <c r="BK258"/>
  <c r="BK242"/>
  <c r="J235"/>
  <c r="J231"/>
  <c r="BK225"/>
  <c r="BK217"/>
  <c r="J211"/>
  <c r="J202"/>
  <c r="BK194"/>
  <c r="J186"/>
  <c r="BK177"/>
  <c r="BK171"/>
  <c r="J166"/>
  <c r="J160"/>
  <c r="J150"/>
  <c r="BK144"/>
  <c r="BK136"/>
  <c r="J303"/>
  <c r="J293"/>
  <c r="J282"/>
  <c r="J271"/>
  <c r="BK262"/>
  <c r="J257"/>
  <c r="BK246"/>
  <c r="J240"/>
  <c r="BK235"/>
  <c r="BK228"/>
  <c r="J216"/>
  <c r="BK204"/>
  <c r="BK198"/>
  <c r="J185"/>
  <c r="J177"/>
  <c r="BK163"/>
  <c r="J156"/>
  <c r="J145"/>
  <c r="J140"/>
  <c r="BK137"/>
  <c r="J133"/>
  <c r="BK302"/>
  <c r="J295"/>
  <c r="BK283"/>
  <c r="BK271"/>
  <c r="BK267"/>
  <c r="J260"/>
  <c r="BK254"/>
  <c r="J241"/>
  <c r="BK231"/>
  <c r="J222"/>
  <c r="J204"/>
  <c r="J200"/>
  <c r="J191"/>
  <c r="J178"/>
  <c r="J167"/>
  <c r="BK160"/>
  <c r="BK156"/>
  <c r="J149"/>
  <c r="BK140"/>
  <c r="J134"/>
  <c r="BK296"/>
  <c r="BK288"/>
  <c r="BK277"/>
  <c r="BK263"/>
  <c r="J254"/>
  <c r="BK248"/>
  <c r="BK245"/>
  <c r="J237"/>
  <c r="J215"/>
  <c r="BK207"/>
  <c r="BK203"/>
  <c r="J193"/>
  <c r="BK188"/>
  <c r="J182"/>
  <c r="BK173"/>
  <c r="BK164"/>
  <c r="BK155"/>
  <c r="J137"/>
  <c i="4" r="BK292"/>
  <c r="J280"/>
  <c r="J271"/>
  <c r="BK259"/>
  <c r="BK253"/>
  <c r="J246"/>
  <c r="BK239"/>
  <c r="BK230"/>
  <c r="J224"/>
  <c r="J217"/>
  <c r="J212"/>
  <c r="BK202"/>
  <c r="J195"/>
  <c r="J183"/>
  <c r="BK174"/>
  <c r="J172"/>
  <c r="BK162"/>
  <c r="BK151"/>
  <c r="BK143"/>
  <c r="J293"/>
  <c r="BK285"/>
  <c r="BK277"/>
  <c r="BK271"/>
  <c r="BK265"/>
  <c r="J256"/>
  <c r="J248"/>
  <c r="J243"/>
  <c r="BK233"/>
  <c r="J225"/>
  <c r="J211"/>
  <c r="J206"/>
  <c r="J197"/>
  <c r="BK190"/>
  <c r="BK184"/>
  <c r="J156"/>
  <c r="BK142"/>
  <c r="J137"/>
  <c r="J283"/>
  <c r="BK269"/>
  <c r="BK263"/>
  <c r="BK246"/>
  <c r="J235"/>
  <c r="J222"/>
  <c r="BK200"/>
  <c r="BK196"/>
  <c r="BK185"/>
  <c r="BK173"/>
  <c r="BK167"/>
  <c r="J160"/>
  <c r="BK156"/>
  <c r="BK148"/>
  <c r="J142"/>
  <c r="J134"/>
  <c r="BK287"/>
  <c r="J281"/>
  <c r="J276"/>
  <c r="BK270"/>
  <c r="J260"/>
  <c r="J255"/>
  <c r="BK245"/>
  <c r="BK235"/>
  <c r="J229"/>
  <c r="J221"/>
  <c r="BK213"/>
  <c r="J202"/>
  <c r="J190"/>
  <c r="J184"/>
  <c r="BK180"/>
  <c r="J175"/>
  <c r="J162"/>
  <c r="BK154"/>
  <c r="J148"/>
  <c r="J135"/>
  <c i="5" r="BK257"/>
  <c r="J243"/>
  <c r="BK237"/>
  <c r="BK225"/>
  <c r="J218"/>
  <c r="BK211"/>
  <c r="J208"/>
  <c r="J201"/>
  <c r="J191"/>
  <c r="J181"/>
  <c r="J173"/>
  <c r="BK167"/>
  <c r="J162"/>
  <c r="BK152"/>
  <c r="J145"/>
  <c r="J136"/>
  <c r="J132"/>
  <c r="BK252"/>
  <c r="J246"/>
  <c r="BK236"/>
  <c r="J232"/>
  <c r="J225"/>
  <c r="BK203"/>
  <c r="BK194"/>
  <c r="BK182"/>
  <c r="J178"/>
  <c r="BK173"/>
  <c r="BK165"/>
  <c r="J155"/>
  <c r="J139"/>
  <c r="BK253"/>
  <c r="J244"/>
  <c r="BK238"/>
  <c r="J230"/>
  <c r="J222"/>
  <c r="BK219"/>
  <c r="J200"/>
  <c r="J196"/>
  <c r="BK184"/>
  <c r="BK170"/>
  <c r="BK166"/>
  <c r="J156"/>
  <c r="J133"/>
  <c r="J255"/>
  <c r="BK240"/>
  <c r="J229"/>
  <c r="BK221"/>
  <c r="BK213"/>
  <c r="BK207"/>
  <c r="BK193"/>
  <c r="J186"/>
  <c r="BK178"/>
  <c r="BK163"/>
  <c r="BK156"/>
  <c r="J140"/>
  <c i="6" r="J244"/>
  <c r="BK237"/>
  <c r="BK229"/>
  <c r="J219"/>
  <c r="BK208"/>
  <c r="J198"/>
  <c r="BK183"/>
  <c r="J173"/>
  <c r="J156"/>
  <c r="J150"/>
  <c r="J141"/>
  <c r="J137"/>
  <c r="BK244"/>
  <c r="J232"/>
  <c r="BK223"/>
  <c r="J218"/>
  <c r="J208"/>
  <c r="J204"/>
  <c r="BK185"/>
  <c r="J175"/>
  <c r="BK168"/>
  <c r="J163"/>
  <c r="BK160"/>
  <c r="BK152"/>
  <c r="BK147"/>
  <c r="BK243"/>
  <c r="BK232"/>
  <c r="BK227"/>
  <c r="J221"/>
  <c r="J217"/>
  <c r="BK214"/>
  <c r="BK211"/>
  <c r="BK201"/>
  <c r="BK196"/>
  <c r="J190"/>
  <c r="J185"/>
  <c r="J182"/>
  <c r="J172"/>
  <c r="J164"/>
  <c r="BK157"/>
  <c r="J144"/>
  <c r="J135"/>
  <c r="BK241"/>
  <c r="J229"/>
  <c r="J222"/>
  <c r="J214"/>
  <c r="J205"/>
  <c r="BK184"/>
  <c r="J177"/>
  <c r="BK162"/>
  <c r="J154"/>
  <c r="J147"/>
  <c r="J138"/>
  <c i="2" r="J138"/>
  <c r="BK132"/>
  <c r="BK125"/>
  <c r="J135"/>
  <c r="J126"/>
  <c i="1" r="AS94"/>
  <c i="2" r="BK131"/>
  <c r="BK126"/>
  <c r="BK138"/>
  <c i="3" r="BK308"/>
  <c r="BK303"/>
  <c r="J298"/>
  <c r="J290"/>
  <c r="BK285"/>
  <c r="BK282"/>
  <c r="J279"/>
  <c r="BK276"/>
  <c r="J269"/>
  <c r="J255"/>
  <c r="J248"/>
  <c r="BK236"/>
  <c r="BK230"/>
  <c r="BK226"/>
  <c r="BK214"/>
  <c r="BK210"/>
  <c r="J198"/>
  <c r="BK193"/>
  <c r="BK185"/>
  <c r="BK174"/>
  <c r="BK168"/>
  <c r="BK162"/>
  <c r="J153"/>
  <c r="BK146"/>
  <c r="J142"/>
  <c r="J132"/>
  <c r="J296"/>
  <c r="J292"/>
  <c r="J280"/>
  <c r="BK266"/>
  <c r="J261"/>
  <c r="BK249"/>
  <c r="BK243"/>
  <c r="J234"/>
  <c r="J224"/>
  <c r="J210"/>
  <c r="J205"/>
  <c r="J194"/>
  <c r="BK182"/>
  <c r="J176"/>
  <c r="BK167"/>
  <c r="J154"/>
  <c r="J144"/>
  <c r="J141"/>
  <c r="J135"/>
  <c r="BK304"/>
  <c r="BK297"/>
  <c r="J288"/>
  <c r="J278"/>
  <c r="J270"/>
  <c r="J266"/>
  <c r="BK259"/>
  <c r="J252"/>
  <c r="J242"/>
  <c r="J238"/>
  <c r="BK219"/>
  <c r="J203"/>
  <c r="J199"/>
  <c r="BK192"/>
  <c r="J179"/>
  <c r="J174"/>
  <c r="BK161"/>
  <c r="J157"/>
  <c r="BK150"/>
  <c r="BK141"/>
  <c r="J307"/>
  <c r="J297"/>
  <c r="J289"/>
  <c r="J284"/>
  <c r="BK264"/>
  <c r="BK257"/>
  <c r="J251"/>
  <c r="BK244"/>
  <c r="J219"/>
  <c r="J213"/>
  <c r="J206"/>
  <c r="BK197"/>
  <c r="BK191"/>
  <c r="J184"/>
  <c r="BK181"/>
  <c r="BK169"/>
  <c r="BK159"/>
  <c r="BK143"/>
  <c i="4" r="BK293"/>
  <c r="BK281"/>
  <c r="J268"/>
  <c r="BK258"/>
  <c r="BK251"/>
  <c r="BK248"/>
  <c r="BK243"/>
  <c r="BK237"/>
  <c r="BK229"/>
  <c r="J223"/>
  <c r="BK215"/>
  <c r="J210"/>
  <c r="J201"/>
  <c r="BK194"/>
  <c r="BK188"/>
  <c r="BK178"/>
  <c r="J167"/>
  <c r="J161"/>
  <c r="BK150"/>
  <c r="BK136"/>
  <c r="J289"/>
  <c r="BK282"/>
  <c r="BK274"/>
  <c r="J266"/>
  <c r="J257"/>
  <c r="J251"/>
  <c r="BK244"/>
  <c r="J237"/>
  <c r="BK226"/>
  <c r="BK220"/>
  <c r="BK207"/>
  <c r="J199"/>
  <c r="J191"/>
  <c r="BK183"/>
  <c r="J182"/>
  <c r="BK179"/>
  <c r="J178"/>
  <c r="J177"/>
  <c r="J174"/>
  <c r="BK172"/>
  <c r="J169"/>
  <c r="BK168"/>
  <c r="J166"/>
  <c r="J165"/>
  <c r="BK164"/>
  <c r="BK163"/>
  <c r="BK157"/>
  <c r="J152"/>
  <c r="J139"/>
  <c r="J133"/>
  <c r="J290"/>
  <c r="J277"/>
  <c r="J267"/>
  <c r="BK260"/>
  <c r="BK236"/>
  <c r="BK223"/>
  <c r="BK206"/>
  <c r="BK195"/>
  <c r="BK192"/>
  <c r="BK176"/>
  <c r="BK169"/>
  <c r="BK158"/>
  <c r="BK155"/>
  <c r="BK149"/>
  <c r="J144"/>
  <c r="BK137"/>
  <c r="BK133"/>
  <c r="J286"/>
  <c r="BK280"/>
  <c r="J275"/>
  <c r="J269"/>
  <c r="J259"/>
  <c r="BK254"/>
  <c r="J239"/>
  <c r="J234"/>
  <c r="BK227"/>
  <c r="J220"/>
  <c r="J216"/>
  <c r="BK211"/>
  <c r="BK199"/>
  <c r="BK189"/>
  <c r="BK181"/>
  <c r="BK171"/>
  <c r="BK165"/>
  <c r="J155"/>
  <c r="J149"/>
  <c r="BK139"/>
  <c i="5" r="J254"/>
  <c r="BK242"/>
  <c r="BK239"/>
  <c r="BK230"/>
  <c r="J219"/>
  <c r="J212"/>
  <c r="J207"/>
  <c r="BK198"/>
  <c r="J189"/>
  <c r="J180"/>
  <c r="BK172"/>
  <c r="J166"/>
  <c r="BK161"/>
  <c r="J151"/>
  <c r="BK144"/>
  <c r="BK139"/>
  <c r="BK255"/>
  <c r="BK251"/>
  <c r="J237"/>
  <c r="J228"/>
  <c r="J220"/>
  <c r="BK208"/>
  <c r="BK201"/>
  <c r="BK186"/>
  <c r="J177"/>
  <c r="J172"/>
  <c r="BK158"/>
  <c r="J153"/>
  <c r="BK145"/>
  <c r="J138"/>
  <c r="BK250"/>
  <c r="BK243"/>
  <c r="J235"/>
  <c r="BK229"/>
  <c r="J223"/>
  <c r="BK216"/>
  <c r="BK199"/>
  <c r="J193"/>
  <c r="BK180"/>
  <c r="J169"/>
  <c r="BK164"/>
  <c r="BK154"/>
  <c r="J152"/>
  <c r="BK151"/>
  <c r="BK148"/>
  <c r="J147"/>
  <c r="BK146"/>
  <c r="BK143"/>
  <c r="J141"/>
  <c r="BK138"/>
  <c r="J137"/>
  <c r="J135"/>
  <c r="BK134"/>
  <c r="BK258"/>
  <c r="J252"/>
  <c r="J241"/>
  <c r="BK227"/>
  <c r="J217"/>
  <c r="BK212"/>
  <c r="BK206"/>
  <c r="J202"/>
  <c r="BK187"/>
  <c r="BK171"/>
  <c r="J158"/>
  <c r="BK150"/>
  <c r="BK137"/>
  <c i="6" r="J239"/>
  <c r="J230"/>
  <c r="J211"/>
  <c r="J207"/>
  <c r="J196"/>
  <c r="BK179"/>
  <c r="J169"/>
  <c r="J153"/>
  <c r="BK143"/>
  <c r="BK139"/>
  <c r="J136"/>
  <c r="J242"/>
  <c r="J235"/>
  <c r="J227"/>
  <c r="BK215"/>
  <c r="J206"/>
  <c r="BK197"/>
  <c r="BK182"/>
  <c r="J174"/>
  <c r="BK172"/>
  <c r="J162"/>
  <c r="BK156"/>
  <c r="J146"/>
  <c r="BK145"/>
  <c r="BK144"/>
  <c r="BK141"/>
  <c r="BK136"/>
  <c r="BK133"/>
  <c r="BK228"/>
  <c r="J223"/>
  <c r="J220"/>
  <c r="J215"/>
  <c r="BK203"/>
  <c r="J197"/>
  <c r="J194"/>
  <c r="J188"/>
  <c r="J183"/>
  <c r="BK175"/>
  <c r="J161"/>
  <c r="J158"/>
  <c r="J145"/>
  <c r="J245"/>
  <c r="BK239"/>
  <c r="J228"/>
  <c r="BK221"/>
  <c r="BK213"/>
  <c r="BK204"/>
  <c r="BK190"/>
  <c r="BK178"/>
  <c r="BK163"/>
  <c r="BK155"/>
  <c r="J142"/>
  <c r="BK132"/>
  <c i="2" r="J142"/>
  <c r="J131"/>
  <c r="J129"/>
  <c r="BK137"/>
  <c r="BK127"/>
  <c r="J124"/>
  <c r="J139"/>
  <c r="J136"/>
  <c r="J132"/>
  <c r="J127"/>
  <c r="BK139"/>
  <c r="BK133"/>
  <c i="3" r="J308"/>
  <c r="J302"/>
  <c r="J294"/>
  <c r="J287"/>
  <c r="BK284"/>
  <c r="J281"/>
  <c r="J277"/>
  <c r="BK274"/>
  <c r="J265"/>
  <c r="BK251"/>
  <c r="BK241"/>
  <c r="BK234"/>
  <c r="BK229"/>
  <c r="BK224"/>
  <c r="BK215"/>
  <c r="J209"/>
  <c r="J197"/>
  <c r="J189"/>
  <c r="J180"/>
  <c r="J172"/>
  <c r="J169"/>
  <c r="J161"/>
  <c r="J151"/>
  <c r="BK145"/>
  <c r="J138"/>
  <c r="J305"/>
  <c r="BK294"/>
  <c r="BK290"/>
  <c r="BK273"/>
  <c r="J267"/>
  <c r="J259"/>
  <c r="BK256"/>
  <c r="J245"/>
  <c r="J236"/>
  <c r="BK233"/>
  <c r="BK222"/>
  <c r="BK206"/>
  <c r="BK199"/>
  <c r="BK189"/>
  <c r="BK179"/>
  <c r="J171"/>
  <c r="BK158"/>
  <c r="BK153"/>
  <c r="J143"/>
  <c r="BK139"/>
  <c r="BK305"/>
  <c r="J301"/>
  <c r="BK289"/>
  <c r="BK279"/>
  <c r="J274"/>
  <c r="J268"/>
  <c r="J264"/>
  <c r="BK255"/>
  <c r="BK247"/>
  <c r="BK240"/>
  <c r="J230"/>
  <c r="BK221"/>
  <c r="J207"/>
  <c r="J201"/>
  <c r="J195"/>
  <c r="J188"/>
  <c r="BK176"/>
  <c r="BK166"/>
  <c r="J159"/>
  <c r="J155"/>
  <c r="J146"/>
  <c r="J136"/>
  <c r="BK301"/>
  <c r="BK292"/>
  <c r="BK287"/>
  <c r="J276"/>
  <c r="J262"/>
  <c r="J253"/>
  <c r="J247"/>
  <c r="BK239"/>
  <c r="J220"/>
  <c r="J214"/>
  <c r="J208"/>
  <c r="BK195"/>
  <c r="BK190"/>
  <c r="BK186"/>
  <c r="J175"/>
  <c r="J168"/>
  <c r="J162"/>
  <c r="J147"/>
  <c r="BK133"/>
  <c i="4" r="BK290"/>
  <c r="BK273"/>
  <c r="J265"/>
  <c r="J254"/>
  <c r="BK249"/>
  <c r="J244"/>
  <c r="J238"/>
  <c r="J233"/>
  <c r="J227"/>
  <c r="BK221"/>
  <c r="J213"/>
  <c r="J204"/>
  <c r="BK198"/>
  <c r="J189"/>
  <c r="J181"/>
  <c r="J173"/>
  <c r="J163"/>
  <c r="BK152"/>
  <c r="BK145"/>
  <c r="BK134"/>
  <c r="BK286"/>
  <c r="BK278"/>
  <c r="BK275"/>
  <c r="BK267"/>
  <c r="J261"/>
  <c r="BK250"/>
  <c r="BK242"/>
  <c r="BK232"/>
  <c r="BK222"/>
  <c r="J208"/>
  <c r="BK201"/>
  <c r="J192"/>
  <c r="J185"/>
  <c r="BK144"/>
  <c r="J138"/>
  <c r="BK131"/>
  <c r="BK279"/>
  <c r="BK268"/>
  <c r="BK256"/>
  <c r="J245"/>
  <c r="BK228"/>
  <c r="J218"/>
  <c r="J198"/>
  <c r="J194"/>
  <c r="BK177"/>
  <c r="BK170"/>
  <c r="BK161"/>
  <c r="J157"/>
  <c r="J151"/>
  <c r="BK147"/>
  <c r="J143"/>
  <c r="BK135"/>
  <c r="J288"/>
  <c r="J282"/>
  <c r="J279"/>
  <c r="J274"/>
  <c r="BK261"/>
  <c r="BK257"/>
  <c r="J249"/>
  <c r="J236"/>
  <c r="J230"/>
  <c r="BK225"/>
  <c r="BK217"/>
  <c r="BK212"/>
  <c r="BK204"/>
  <c r="BK191"/>
  <c r="BK182"/>
  <c r="J179"/>
  <c r="J170"/>
  <c r="BK160"/>
  <c r="J153"/>
  <c r="J147"/>
  <c r="BK132"/>
  <c i="5" r="J247"/>
  <c r="BK241"/>
  <c r="J236"/>
  <c r="J224"/>
  <c r="J214"/>
  <c r="J209"/>
  <c r="BK205"/>
  <c r="J199"/>
  <c r="J194"/>
  <c r="J182"/>
  <c r="BK177"/>
  <c r="J168"/>
  <c r="J164"/>
  <c r="BK153"/>
  <c r="J148"/>
  <c r="J143"/>
  <c r="BK135"/>
  <c r="J253"/>
  <c r="J248"/>
  <c r="BK244"/>
  <c r="BK235"/>
  <c r="BK226"/>
  <c r="BK217"/>
  <c r="BK202"/>
  <c r="J192"/>
  <c r="BK181"/>
  <c r="J174"/>
  <c r="J159"/>
  <c r="J150"/>
  <c r="J144"/>
  <c r="J257"/>
  <c r="BK248"/>
  <c r="J242"/>
  <c r="J233"/>
  <c r="BK228"/>
  <c r="BK220"/>
  <c r="BK204"/>
  <c r="BK197"/>
  <c r="J185"/>
  <c r="J171"/>
  <c r="BK168"/>
  <c r="J161"/>
  <c r="BK155"/>
  <c r="BK246"/>
  <c r="BK233"/>
  <c r="BK224"/>
  <c r="J216"/>
  <c r="J211"/>
  <c r="J205"/>
  <c r="BK192"/>
  <c r="BK185"/>
  <c r="BK174"/>
  <c r="BK162"/>
  <c r="J149"/>
  <c r="BK136"/>
  <c i="6" r="BK242"/>
  <c r="BK235"/>
  <c r="J225"/>
  <c r="BK210"/>
  <c r="J201"/>
  <c r="BK186"/>
  <c r="BK174"/>
  <c r="J168"/>
  <c r="BK151"/>
  <c r="BK142"/>
  <c r="BK138"/>
  <c r="BK134"/>
  <c r="J233"/>
  <c r="J224"/>
  <c r="BK220"/>
  <c r="BK209"/>
  <c r="BK205"/>
  <c r="BK194"/>
  <c r="BK177"/>
  <c r="BK171"/>
  <c r="BK164"/>
  <c r="J157"/>
  <c r="J151"/>
  <c r="J149"/>
  <c r="J226"/>
  <c r="BK219"/>
  <c r="BK216"/>
  <c r="J212"/>
  <c r="BK202"/>
  <c r="BK198"/>
  <c r="BK192"/>
  <c r="J184"/>
  <c r="J180"/>
  <c r="J166"/>
  <c r="J160"/>
  <c r="BK153"/>
  <c r="J139"/>
  <c r="J132"/>
  <c r="J234"/>
  <c r="BK226"/>
  <c r="BK217"/>
  <c r="BK212"/>
  <c r="J200"/>
  <c r="BK180"/>
  <c r="BK167"/>
  <c r="J159"/>
  <c r="BK149"/>
  <c r="BK146"/>
  <c r="J134"/>
  <c i="3" r="BK278"/>
  <c r="J273"/>
  <c r="BK260"/>
  <c r="J249"/>
  <c r="BK238"/>
  <c r="J233"/>
  <c r="J228"/>
  <c r="BK220"/>
  <c r="BK213"/>
  <c r="BK208"/>
  <c r="J196"/>
  <c r="BK187"/>
  <c r="BK178"/>
  <c r="J173"/>
  <c r="BK170"/>
  <c r="BK165"/>
  <c r="BK154"/>
  <c r="BK149"/>
  <c r="J139"/>
  <c r="BK307"/>
  <c r="BK295"/>
  <c r="BK291"/>
  <c r="BK281"/>
  <c r="J263"/>
  <c r="J258"/>
  <c r="BK253"/>
  <c r="J244"/>
  <c r="BK237"/>
  <c r="J229"/>
  <c r="J221"/>
  <c r="BK201"/>
  <c r="J190"/>
  <c r="BK184"/>
  <c r="BK172"/>
  <c r="J164"/>
  <c r="BK157"/>
  <c r="J152"/>
  <c r="BK142"/>
  <c r="BK138"/>
  <c r="BK132"/>
  <c r="BK298"/>
  <c r="J286"/>
  <c r="BK275"/>
  <c r="BK269"/>
  <c r="BK265"/>
  <c r="J256"/>
  <c r="J243"/>
  <c r="J239"/>
  <c r="J226"/>
  <c r="J217"/>
  <c r="BK209"/>
  <c r="BK202"/>
  <c r="BK196"/>
  <c r="J181"/>
  <c r="BK175"/>
  <c r="J165"/>
  <c r="J158"/>
  <c r="BK152"/>
  <c r="BK147"/>
  <c r="BK135"/>
  <c r="BK300"/>
  <c r="J291"/>
  <c r="J285"/>
  <c r="BK270"/>
  <c r="BK261"/>
  <c r="BK252"/>
  <c r="J246"/>
  <c r="J225"/>
  <c r="BK216"/>
  <c r="BK211"/>
  <c r="BK205"/>
  <c r="BK200"/>
  <c r="J192"/>
  <c r="J187"/>
  <c r="BK180"/>
  <c r="J170"/>
  <c r="J163"/>
  <c r="BK151"/>
  <c r="BK134"/>
  <c i="4" r="J287"/>
  <c r="J272"/>
  <c r="BK266"/>
  <c r="BK255"/>
  <c r="J250"/>
  <c r="BK247"/>
  <c r="BK241"/>
  <c r="BK234"/>
  <c r="J228"/>
  <c r="BK216"/>
  <c r="BK208"/>
  <c r="J200"/>
  <c r="BK186"/>
  <c r="BK175"/>
  <c r="BK166"/>
  <c r="J158"/>
  <c r="J146"/>
  <c r="BK140"/>
  <c r="J292"/>
  <c r="BK283"/>
  <c r="BK276"/>
  <c r="J270"/>
  <c r="BK264"/>
  <c r="J253"/>
  <c r="J247"/>
  <c r="J241"/>
  <c r="J231"/>
  <c r="BK224"/>
  <c r="BK210"/>
  <c r="BK205"/>
  <c r="J193"/>
  <c r="J186"/>
  <c r="BK153"/>
  <c r="J140"/>
  <c r="J132"/>
  <c r="BK288"/>
  <c r="BK272"/>
  <c r="J264"/>
  <c r="BK252"/>
  <c r="J242"/>
  <c r="BK231"/>
  <c r="J207"/>
  <c r="BK197"/>
  <c r="BK193"/>
  <c r="J180"/>
  <c r="J171"/>
  <c r="J164"/>
  <c r="J159"/>
  <c r="J154"/>
  <c r="J145"/>
  <c r="BK138"/>
  <c r="J136"/>
  <c r="BK289"/>
  <c r="J285"/>
  <c r="J278"/>
  <c r="J273"/>
  <c r="J263"/>
  <c r="J258"/>
  <c r="J252"/>
  <c r="BK238"/>
  <c r="J232"/>
  <c r="J226"/>
  <c r="BK218"/>
  <c r="J215"/>
  <c r="J205"/>
  <c r="J196"/>
  <c r="J188"/>
  <c r="J176"/>
  <c r="J168"/>
  <c r="BK159"/>
  <c r="J150"/>
  <c r="BK146"/>
  <c r="J131"/>
  <c i="5" r="BK245"/>
  <c r="J240"/>
  <c r="BK234"/>
  <c r="BK223"/>
  <c r="J213"/>
  <c r="BK210"/>
  <c r="J206"/>
  <c r="J197"/>
  <c r="BK196"/>
  <c r="J187"/>
  <c r="BK179"/>
  <c r="BK169"/>
  <c r="J163"/>
  <c r="J154"/>
  <c r="J146"/>
  <c r="BK141"/>
  <c r="BK133"/>
  <c r="BK254"/>
  <c r="J250"/>
  <c r="J245"/>
  <c r="J234"/>
  <c r="J227"/>
  <c r="BK222"/>
  <c r="J204"/>
  <c r="BK200"/>
  <c r="J184"/>
  <c r="J175"/>
  <c r="J170"/>
  <c r="J157"/>
  <c r="BK149"/>
  <c r="BK140"/>
  <c r="J134"/>
  <c r="BK247"/>
  <c r="J239"/>
  <c r="BK232"/>
  <c r="J226"/>
  <c r="J221"/>
  <c r="BK209"/>
  <c r="J198"/>
  <c r="BK189"/>
  <c r="BK175"/>
  <c r="J167"/>
  <c r="BK159"/>
  <c r="J258"/>
  <c r="J251"/>
  <c r="J238"/>
  <c r="BK218"/>
  <c r="BK214"/>
  <c r="J210"/>
  <c r="J203"/>
  <c r="BK191"/>
  <c r="J179"/>
  <c r="J165"/>
  <c r="BK157"/>
  <c r="BK147"/>
  <c r="BK132"/>
  <c i="6" r="J241"/>
  <c r="BK234"/>
  <c r="BK224"/>
  <c r="J209"/>
  <c r="J202"/>
  <c r="BK188"/>
  <c r="J178"/>
  <c r="J171"/>
  <c r="BK154"/>
  <c r="J148"/>
  <c r="J140"/>
  <c r="BK135"/>
  <c r="BK245"/>
  <c r="J237"/>
  <c r="BK230"/>
  <c r="BK222"/>
  <c r="BK207"/>
  <c r="J203"/>
  <c r="J192"/>
  <c r="BK181"/>
  <c r="BK173"/>
  <c r="J167"/>
  <c r="BK161"/>
  <c r="J155"/>
  <c r="BK150"/>
  <c r="BK218"/>
  <c r="J213"/>
  <c r="J210"/>
  <c r="BK200"/>
  <c r="BK195"/>
  <c r="J186"/>
  <c r="J181"/>
  <c r="BK169"/>
  <c r="BK159"/>
  <c r="J152"/>
  <c r="BK137"/>
  <c r="J243"/>
  <c r="BK233"/>
  <c r="BK225"/>
  <c r="J216"/>
  <c r="BK206"/>
  <c r="J195"/>
  <c r="J179"/>
  <c r="BK166"/>
  <c r="BK158"/>
  <c r="BK148"/>
  <c r="J143"/>
  <c r="BK140"/>
  <c r="J133"/>
  <c i="2" l="1" r="R123"/>
  <c r="R128"/>
  <c r="R134"/>
  <c i="3" r="BK131"/>
  <c r="J131"/>
  <c r="J98"/>
  <c r="BK148"/>
  <c r="J148"/>
  <c r="J99"/>
  <c r="BK183"/>
  <c r="J183"/>
  <c r="J100"/>
  <c r="BK212"/>
  <c r="J212"/>
  <c r="J101"/>
  <c r="BK218"/>
  <c r="J218"/>
  <c r="J102"/>
  <c r="BK223"/>
  <c r="J223"/>
  <c r="J103"/>
  <c r="BK227"/>
  <c r="J227"/>
  <c r="J104"/>
  <c r="P232"/>
  <c r="R250"/>
  <c r="P272"/>
  <c r="P299"/>
  <c r="T306"/>
  <c i="4" r="P130"/>
  <c r="P141"/>
  <c r="T187"/>
  <c r="P203"/>
  <c r="T209"/>
  <c r="T214"/>
  <c r="P219"/>
  <c r="R240"/>
  <c r="R262"/>
  <c r="R284"/>
  <c r="BK291"/>
  <c r="J291"/>
  <c r="J108"/>
  <c i="5" r="BK131"/>
  <c r="J131"/>
  <c r="J98"/>
  <c r="R131"/>
  <c r="BK142"/>
  <c r="J142"/>
  <c r="J99"/>
  <c r="T142"/>
  <c r="R160"/>
  <c r="BK176"/>
  <c r="J176"/>
  <c r="J101"/>
  <c r="T176"/>
  <c r="R183"/>
  <c r="BK190"/>
  <c r="J190"/>
  <c r="J104"/>
  <c r="BK195"/>
  <c r="J195"/>
  <c r="J105"/>
  <c r="P215"/>
  <c r="T231"/>
  <c r="T249"/>
  <c r="T256"/>
  <c i="6" r="P131"/>
  <c r="BK170"/>
  <c r="J170"/>
  <c r="J99"/>
  <c r="BK176"/>
  <c r="J176"/>
  <c r="J100"/>
  <c r="R193"/>
  <c r="R199"/>
  <c r="P231"/>
  <c i="2" r="BK123"/>
  <c r="J123"/>
  <c r="J98"/>
  <c r="P128"/>
  <c r="T134"/>
  <c i="3" r="R131"/>
  <c r="R148"/>
  <c r="P183"/>
  <c r="R212"/>
  <c r="R218"/>
  <c r="R223"/>
  <c r="R227"/>
  <c r="BK232"/>
  <c r="J232"/>
  <c r="J105"/>
  <c r="BK250"/>
  <c r="J250"/>
  <c r="J106"/>
  <c r="BK272"/>
  <c r="J272"/>
  <c r="J107"/>
  <c r="BK299"/>
  <c r="J299"/>
  <c r="J108"/>
  <c r="P306"/>
  <c i="4" r="R130"/>
  <c r="T141"/>
  <c r="R187"/>
  <c r="T203"/>
  <c r="R209"/>
  <c r="R214"/>
  <c r="R219"/>
  <c r="P240"/>
  <c r="P262"/>
  <c r="P284"/>
  <c r="R291"/>
  <c i="5" r="P131"/>
  <c r="R142"/>
  <c r="P160"/>
  <c r="R176"/>
  <c r="P183"/>
  <c r="T190"/>
  <c r="P195"/>
  <c r="BK215"/>
  <c r="J215"/>
  <c r="J106"/>
  <c r="BK231"/>
  <c r="J231"/>
  <c r="J107"/>
  <c r="BK249"/>
  <c r="J249"/>
  <c r="J108"/>
  <c r="R256"/>
  <c i="6" r="R131"/>
  <c r="P165"/>
  <c r="P170"/>
  <c r="R176"/>
  <c r="P193"/>
  <c r="BK199"/>
  <c r="J199"/>
  <c r="J105"/>
  <c r="BK231"/>
  <c r="J231"/>
  <c r="J106"/>
  <c r="R240"/>
  <c i="2" r="T123"/>
  <c r="BK128"/>
  <c r="J128"/>
  <c r="J99"/>
  <c r="BK134"/>
  <c r="J134"/>
  <c r="J100"/>
  <c i="3" r="T131"/>
  <c r="P148"/>
  <c r="R183"/>
  <c r="P212"/>
  <c r="P218"/>
  <c r="P223"/>
  <c r="P227"/>
  <c r="R232"/>
  <c r="T250"/>
  <c r="T272"/>
  <c r="R299"/>
  <c r="R306"/>
  <c i="4" r="T130"/>
  <c r="R141"/>
  <c r="P187"/>
  <c r="R203"/>
  <c r="P209"/>
  <c r="P214"/>
  <c r="T219"/>
  <c r="T240"/>
  <c r="T262"/>
  <c r="T284"/>
  <c r="T291"/>
  <c i="5" r="T131"/>
  <c r="P142"/>
  <c r="BK160"/>
  <c r="J160"/>
  <c r="J100"/>
  <c r="T160"/>
  <c r="P176"/>
  <c r="BK183"/>
  <c r="J183"/>
  <c r="J102"/>
  <c r="T183"/>
  <c r="P190"/>
  <c r="R195"/>
  <c r="R215"/>
  <c r="R231"/>
  <c r="R249"/>
  <c r="BK256"/>
  <c r="J256"/>
  <c r="J109"/>
  <c i="6" r="T131"/>
  <c r="R165"/>
  <c r="R170"/>
  <c r="P176"/>
  <c r="T193"/>
  <c r="P199"/>
  <c r="T231"/>
  <c r="T240"/>
  <c i="2" r="P123"/>
  <c r="T128"/>
  <c r="P134"/>
  <c i="3" r="P131"/>
  <c r="T148"/>
  <c r="T183"/>
  <c r="T212"/>
  <c r="T218"/>
  <c r="T223"/>
  <c r="T227"/>
  <c r="T232"/>
  <c r="P250"/>
  <c r="R272"/>
  <c r="T299"/>
  <c r="BK306"/>
  <c r="J306"/>
  <c r="J109"/>
  <c i="4" r="BK130"/>
  <c r="J130"/>
  <c r="J98"/>
  <c r="BK141"/>
  <c r="J141"/>
  <c r="J99"/>
  <c r="BK187"/>
  <c r="J187"/>
  <c r="J100"/>
  <c r="BK203"/>
  <c r="J203"/>
  <c r="J101"/>
  <c r="BK209"/>
  <c r="J209"/>
  <c r="J102"/>
  <c r="BK214"/>
  <c r="J214"/>
  <c r="J103"/>
  <c r="BK219"/>
  <c r="J219"/>
  <c r="J104"/>
  <c r="BK240"/>
  <c r="J240"/>
  <c r="J105"/>
  <c r="BK262"/>
  <c r="J262"/>
  <c r="J106"/>
  <c r="BK284"/>
  <c r="J284"/>
  <c r="J107"/>
  <c r="P291"/>
  <c i="5" r="R190"/>
  <c r="T195"/>
  <c r="T215"/>
  <c r="P231"/>
  <c r="P249"/>
  <c r="P256"/>
  <c i="6" r="BK131"/>
  <c r="J131"/>
  <c r="J97"/>
  <c r="BK165"/>
  <c r="J165"/>
  <c r="J98"/>
  <c r="T165"/>
  <c r="T170"/>
  <c r="T176"/>
  <c r="BK193"/>
  <c r="J193"/>
  <c r="J104"/>
  <c r="T199"/>
  <c r="R231"/>
  <c r="BK240"/>
  <c r="J240"/>
  <c r="J109"/>
  <c r="P240"/>
  <c r="BK191"/>
  <c r="J191"/>
  <c r="J103"/>
  <c i="5" r="BK188"/>
  <c r="J188"/>
  <c r="J103"/>
  <c i="6" r="BK236"/>
  <c r="J236"/>
  <c r="J107"/>
  <c r="BK238"/>
  <c r="J238"/>
  <c r="J108"/>
  <c i="2" r="BK141"/>
  <c r="J141"/>
  <c r="J101"/>
  <c i="6" r="BK187"/>
  <c r="J187"/>
  <c r="J101"/>
  <c r="BK189"/>
  <c r="J189"/>
  <c r="J102"/>
  <c r="E85"/>
  <c r="BE135"/>
  <c r="BE136"/>
  <c r="BE143"/>
  <c r="BE144"/>
  <c r="BE151"/>
  <c r="BE152"/>
  <c r="BE156"/>
  <c r="BE159"/>
  <c r="BE160"/>
  <c r="BE168"/>
  <c r="BE169"/>
  <c r="BE171"/>
  <c r="BE172"/>
  <c r="BE182"/>
  <c r="BE185"/>
  <c r="BE192"/>
  <c r="BE201"/>
  <c r="BE202"/>
  <c r="BE207"/>
  <c r="BE209"/>
  <c r="BE210"/>
  <c r="BE214"/>
  <c r="BE218"/>
  <c r="BE219"/>
  <c r="BE223"/>
  <c r="BE235"/>
  <c r="BE242"/>
  <c r="BE244"/>
  <c r="BE245"/>
  <c r="J89"/>
  <c r="BE133"/>
  <c r="BE140"/>
  <c r="BE141"/>
  <c r="BE147"/>
  <c r="BE148"/>
  <c r="BE149"/>
  <c r="BE150"/>
  <c r="BE154"/>
  <c r="BE155"/>
  <c r="BE162"/>
  <c r="BE167"/>
  <c r="BE173"/>
  <c r="BE177"/>
  <c r="BE204"/>
  <c r="BE208"/>
  <c r="BE212"/>
  <c r="BE224"/>
  <c r="BE229"/>
  <c r="BE233"/>
  <c r="BE234"/>
  <c r="BE237"/>
  <c r="BE241"/>
  <c r="F92"/>
  <c r="BE134"/>
  <c r="BE137"/>
  <c r="BE138"/>
  <c r="BE139"/>
  <c r="BE142"/>
  <c r="BE153"/>
  <c r="BE174"/>
  <c r="BE178"/>
  <c r="BE179"/>
  <c r="BE183"/>
  <c r="BE186"/>
  <c r="BE188"/>
  <c r="BE195"/>
  <c r="BE200"/>
  <c r="BE206"/>
  <c r="BE211"/>
  <c r="BE213"/>
  <c r="BE216"/>
  <c r="BE225"/>
  <c r="BE227"/>
  <c r="BE239"/>
  <c r="BE243"/>
  <c r="BE132"/>
  <c r="BE145"/>
  <c r="BE146"/>
  <c r="BE157"/>
  <c r="BE158"/>
  <c r="BE161"/>
  <c r="BE163"/>
  <c r="BE164"/>
  <c r="BE166"/>
  <c r="BE175"/>
  <c r="BE180"/>
  <c r="BE181"/>
  <c r="BE184"/>
  <c r="BE190"/>
  <c r="BE194"/>
  <c r="BE196"/>
  <c r="BE197"/>
  <c r="BE198"/>
  <c r="BE203"/>
  <c r="BE205"/>
  <c r="BE215"/>
  <c r="BE217"/>
  <c r="BE220"/>
  <c r="BE221"/>
  <c r="BE222"/>
  <c r="BE226"/>
  <c r="BE228"/>
  <c r="BE230"/>
  <c r="BE232"/>
  <c i="5" r="BE133"/>
  <c r="BE134"/>
  <c r="BE138"/>
  <c r="BE140"/>
  <c r="BE143"/>
  <c r="BE151"/>
  <c r="BE152"/>
  <c r="BE153"/>
  <c r="BE159"/>
  <c r="BE165"/>
  <c r="BE168"/>
  <c r="BE169"/>
  <c r="BE172"/>
  <c r="BE175"/>
  <c r="BE180"/>
  <c r="BE182"/>
  <c r="BE194"/>
  <c r="BE197"/>
  <c r="BE199"/>
  <c r="BE208"/>
  <c r="BE210"/>
  <c r="BE219"/>
  <c r="BE222"/>
  <c r="BE225"/>
  <c r="BE230"/>
  <c r="BE234"/>
  <c r="BE235"/>
  <c r="BE237"/>
  <c r="BE241"/>
  <c r="BE243"/>
  <c r="BE244"/>
  <c r="BE247"/>
  <c r="BE253"/>
  <c r="BE258"/>
  <c r="J89"/>
  <c r="E119"/>
  <c r="BE139"/>
  <c r="BE144"/>
  <c r="BE145"/>
  <c r="BE149"/>
  <c r="BE157"/>
  <c r="BE162"/>
  <c r="BE171"/>
  <c r="BE173"/>
  <c r="BE177"/>
  <c r="BE178"/>
  <c r="BE181"/>
  <c r="BE185"/>
  <c r="BE186"/>
  <c r="BE191"/>
  <c r="BE193"/>
  <c r="BE201"/>
  <c r="BE202"/>
  <c r="BE205"/>
  <c r="BE207"/>
  <c r="BE213"/>
  <c r="BE217"/>
  <c r="BE224"/>
  <c r="BE233"/>
  <c r="BE236"/>
  <c r="BE240"/>
  <c r="BE245"/>
  <c r="BE251"/>
  <c r="BE255"/>
  <c r="BE132"/>
  <c r="BE135"/>
  <c r="BE136"/>
  <c r="BE137"/>
  <c r="BE141"/>
  <c r="BE146"/>
  <c r="BE147"/>
  <c r="BE150"/>
  <c r="BE155"/>
  <c r="BE158"/>
  <c r="BE161"/>
  <c r="BE163"/>
  <c r="BE166"/>
  <c r="BE167"/>
  <c r="BE179"/>
  <c r="BE184"/>
  <c r="BE187"/>
  <c r="BE189"/>
  <c r="BE196"/>
  <c r="BE198"/>
  <c r="BE204"/>
  <c r="BE206"/>
  <c r="BE209"/>
  <c r="BE211"/>
  <c r="BE212"/>
  <c r="BE214"/>
  <c r="BE218"/>
  <c r="BE223"/>
  <c r="BE229"/>
  <c r="BE238"/>
  <c r="BE239"/>
  <c r="BE242"/>
  <c r="BE246"/>
  <c r="BE257"/>
  <c r="F92"/>
  <c r="BE148"/>
  <c r="BE154"/>
  <c r="BE156"/>
  <c r="BE164"/>
  <c r="BE170"/>
  <c r="BE174"/>
  <c r="BE192"/>
  <c r="BE200"/>
  <c r="BE203"/>
  <c r="BE216"/>
  <c r="BE220"/>
  <c r="BE221"/>
  <c r="BE226"/>
  <c r="BE227"/>
  <c r="BE228"/>
  <c r="BE232"/>
  <c r="BE248"/>
  <c r="BE250"/>
  <c r="BE252"/>
  <c r="BE254"/>
  <c i="4" r="J89"/>
  <c r="E118"/>
  <c r="BE133"/>
  <c r="BE134"/>
  <c r="BE136"/>
  <c r="BE137"/>
  <c r="BE140"/>
  <c r="BE142"/>
  <c r="BE143"/>
  <c r="BE144"/>
  <c r="BE151"/>
  <c r="BE157"/>
  <c r="BE163"/>
  <c r="BE166"/>
  <c r="BE172"/>
  <c r="BE173"/>
  <c r="BE177"/>
  <c r="BE185"/>
  <c r="BE192"/>
  <c r="BE194"/>
  <c r="BE197"/>
  <c r="BE200"/>
  <c r="BE205"/>
  <c r="BE206"/>
  <c r="BE208"/>
  <c r="BE222"/>
  <c r="BE223"/>
  <c r="BE230"/>
  <c r="BE236"/>
  <c r="BE242"/>
  <c r="BE246"/>
  <c r="BE250"/>
  <c r="BE252"/>
  <c r="BE255"/>
  <c r="BE258"/>
  <c r="BE263"/>
  <c r="BE264"/>
  <c r="BE266"/>
  <c r="BE267"/>
  <c r="BE271"/>
  <c r="BE282"/>
  <c r="F125"/>
  <c r="BE131"/>
  <c r="BE139"/>
  <c r="BE145"/>
  <c r="BE150"/>
  <c r="BE152"/>
  <c r="BE162"/>
  <c r="BE165"/>
  <c r="BE171"/>
  <c r="BE174"/>
  <c r="BE178"/>
  <c r="BE181"/>
  <c r="BE182"/>
  <c r="BE183"/>
  <c r="BE186"/>
  <c r="BE189"/>
  <c r="BE198"/>
  <c r="BE201"/>
  <c r="BE204"/>
  <c r="BE207"/>
  <c r="BE210"/>
  <c r="BE211"/>
  <c r="BE213"/>
  <c r="BE216"/>
  <c r="BE220"/>
  <c r="BE224"/>
  <c r="BE225"/>
  <c r="BE226"/>
  <c r="BE229"/>
  <c r="BE232"/>
  <c r="BE233"/>
  <c r="BE237"/>
  <c r="BE238"/>
  <c r="BE239"/>
  <c r="BE243"/>
  <c r="BE247"/>
  <c r="BE249"/>
  <c r="BE253"/>
  <c r="BE254"/>
  <c r="BE257"/>
  <c r="BE265"/>
  <c r="BE270"/>
  <c r="BE273"/>
  <c r="BE274"/>
  <c r="BE286"/>
  <c r="BE292"/>
  <c r="BE135"/>
  <c r="BE146"/>
  <c r="BE149"/>
  <c r="BE154"/>
  <c r="BE158"/>
  <c r="BE160"/>
  <c r="BE161"/>
  <c r="BE175"/>
  <c r="BE180"/>
  <c r="BE188"/>
  <c r="BE193"/>
  <c r="BE195"/>
  <c r="BE202"/>
  <c r="BE212"/>
  <c r="BE215"/>
  <c r="BE217"/>
  <c r="BE221"/>
  <c r="BE227"/>
  <c r="BE228"/>
  <c r="BE234"/>
  <c r="BE235"/>
  <c r="BE245"/>
  <c r="BE248"/>
  <c r="BE251"/>
  <c r="BE259"/>
  <c r="BE268"/>
  <c r="BE272"/>
  <c r="BE279"/>
  <c r="BE280"/>
  <c r="BE281"/>
  <c r="BE287"/>
  <c r="BE289"/>
  <c r="BE290"/>
  <c r="BE132"/>
  <c r="BE138"/>
  <c r="BE147"/>
  <c r="BE148"/>
  <c r="BE153"/>
  <c r="BE155"/>
  <c r="BE156"/>
  <c r="BE159"/>
  <c r="BE164"/>
  <c r="BE167"/>
  <c r="BE168"/>
  <c r="BE169"/>
  <c r="BE170"/>
  <c r="BE176"/>
  <c r="BE179"/>
  <c r="BE184"/>
  <c r="BE190"/>
  <c r="BE191"/>
  <c r="BE196"/>
  <c r="BE199"/>
  <c r="BE218"/>
  <c r="BE231"/>
  <c r="BE241"/>
  <c r="BE244"/>
  <c r="BE256"/>
  <c r="BE260"/>
  <c r="BE261"/>
  <c r="BE269"/>
  <c r="BE275"/>
  <c r="BE276"/>
  <c r="BE277"/>
  <c r="BE278"/>
  <c r="BE283"/>
  <c r="BE285"/>
  <c r="BE288"/>
  <c r="BE293"/>
  <c i="3" r="J89"/>
  <c r="E119"/>
  <c r="BE139"/>
  <c r="BE141"/>
  <c r="BE145"/>
  <c r="BE152"/>
  <c r="BE154"/>
  <c r="BE156"/>
  <c r="BE157"/>
  <c r="BE160"/>
  <c r="BE165"/>
  <c r="BE167"/>
  <c r="BE168"/>
  <c r="BE171"/>
  <c r="BE176"/>
  <c r="BE177"/>
  <c r="BE178"/>
  <c r="BE198"/>
  <c r="BE201"/>
  <c r="BE209"/>
  <c r="BE220"/>
  <c r="BE222"/>
  <c r="BE229"/>
  <c r="BE231"/>
  <c r="BE234"/>
  <c r="BE237"/>
  <c r="BE240"/>
  <c r="BE241"/>
  <c r="BE242"/>
  <c r="BE255"/>
  <c r="BE258"/>
  <c r="BE265"/>
  <c r="BE267"/>
  <c r="BE271"/>
  <c r="BE274"/>
  <c r="BE278"/>
  <c r="BE279"/>
  <c r="BE280"/>
  <c r="BE282"/>
  <c r="BE285"/>
  <c r="BE293"/>
  <c r="BE294"/>
  <c r="BE297"/>
  <c r="BE302"/>
  <c r="BE303"/>
  <c r="F126"/>
  <c r="BE132"/>
  <c r="BE137"/>
  <c r="BE138"/>
  <c r="BE142"/>
  <c r="BE143"/>
  <c r="BE144"/>
  <c r="BE153"/>
  <c r="BE170"/>
  <c r="BE172"/>
  <c r="BE179"/>
  <c r="BE182"/>
  <c r="BE184"/>
  <c r="BE185"/>
  <c r="BE186"/>
  <c r="BE187"/>
  <c r="BE188"/>
  <c r="BE189"/>
  <c r="BE193"/>
  <c r="BE194"/>
  <c r="BE197"/>
  <c r="BE205"/>
  <c r="BE210"/>
  <c r="BE211"/>
  <c r="BE213"/>
  <c r="BE215"/>
  <c r="BE224"/>
  <c r="BE226"/>
  <c r="BE228"/>
  <c r="BE233"/>
  <c r="BE235"/>
  <c r="BE236"/>
  <c r="BE245"/>
  <c r="BE248"/>
  <c r="BE249"/>
  <c r="BE257"/>
  <c r="BE260"/>
  <c r="BE262"/>
  <c r="BE273"/>
  <c r="BE276"/>
  <c r="BE281"/>
  <c r="BE284"/>
  <c r="BE288"/>
  <c r="BE290"/>
  <c r="BE292"/>
  <c r="BE133"/>
  <c r="BE134"/>
  <c r="BE135"/>
  <c r="BE146"/>
  <c r="BE147"/>
  <c r="BE149"/>
  <c r="BE150"/>
  <c r="BE159"/>
  <c r="BE161"/>
  <c r="BE162"/>
  <c r="BE164"/>
  <c r="BE169"/>
  <c r="BE173"/>
  <c r="BE174"/>
  <c r="BE180"/>
  <c r="BE192"/>
  <c r="BE195"/>
  <c r="BE196"/>
  <c r="BE202"/>
  <c r="BE207"/>
  <c r="BE208"/>
  <c r="BE214"/>
  <c r="BE217"/>
  <c r="BE219"/>
  <c r="BE225"/>
  <c r="BE230"/>
  <c r="BE238"/>
  <c r="BE247"/>
  <c r="BE251"/>
  <c r="BE254"/>
  <c r="BE259"/>
  <c r="BE264"/>
  <c r="BE268"/>
  <c r="BE275"/>
  <c r="BE277"/>
  <c r="BE283"/>
  <c r="BE286"/>
  <c r="BE287"/>
  <c r="BE298"/>
  <c r="BE300"/>
  <c r="BE301"/>
  <c r="BE304"/>
  <c r="BE136"/>
  <c r="BE140"/>
  <c r="BE151"/>
  <c r="BE155"/>
  <c r="BE158"/>
  <c r="BE163"/>
  <c r="BE166"/>
  <c r="BE175"/>
  <c r="BE181"/>
  <c r="BE190"/>
  <c r="BE191"/>
  <c r="BE199"/>
  <c r="BE200"/>
  <c r="BE203"/>
  <c r="BE204"/>
  <c r="BE206"/>
  <c r="BE216"/>
  <c r="BE221"/>
  <c r="BE239"/>
  <c r="BE243"/>
  <c r="BE244"/>
  <c r="BE246"/>
  <c r="BE252"/>
  <c r="BE253"/>
  <c r="BE256"/>
  <c r="BE261"/>
  <c r="BE263"/>
  <c r="BE266"/>
  <c r="BE269"/>
  <c r="BE270"/>
  <c r="BE289"/>
  <c r="BE291"/>
  <c r="BE295"/>
  <c r="BE296"/>
  <c r="BE305"/>
  <c r="BE307"/>
  <c r="BE308"/>
  <c i="2" r="J89"/>
  <c r="F118"/>
  <c r="BE125"/>
  <c r="BE135"/>
  <c r="E111"/>
  <c r="BE124"/>
  <c r="BE127"/>
  <c r="BE136"/>
  <c r="BE139"/>
  <c r="BE142"/>
  <c r="BE133"/>
  <c r="BE137"/>
  <c r="BE138"/>
  <c r="BE126"/>
  <c r="BE129"/>
  <c r="BE130"/>
  <c r="BE131"/>
  <c r="BE132"/>
  <c r="BE140"/>
  <c r="F35"/>
  <c i="1" r="BB95"/>
  <c i="2" r="F37"/>
  <c i="1" r="BD95"/>
  <c i="3" r="F37"/>
  <c i="1" r="BD96"/>
  <c i="4" r="F35"/>
  <c i="1" r="BB97"/>
  <c i="5" r="J34"/>
  <c i="1" r="AW98"/>
  <c i="6" r="F34"/>
  <c i="1" r="BA99"/>
  <c i="6" r="F37"/>
  <c i="1" r="BD99"/>
  <c i="2" r="F34"/>
  <c i="1" r="BA95"/>
  <c i="3" r="F36"/>
  <c i="1" r="BC96"/>
  <c i="4" r="F36"/>
  <c i="1" r="BC97"/>
  <c i="4" r="F37"/>
  <c i="1" r="BD97"/>
  <c i="5" r="F36"/>
  <c i="1" r="BC98"/>
  <c i="6" r="F36"/>
  <c i="1" r="BC99"/>
  <c i="2" r="J34"/>
  <c i="1" r="AW95"/>
  <c i="3" r="F35"/>
  <c i="1" r="BB96"/>
  <c i="4" r="J34"/>
  <c i="1" r="AW97"/>
  <c i="5" r="F34"/>
  <c i="1" r="BA98"/>
  <c i="5" r="F37"/>
  <c i="1" r="BD98"/>
  <c i="6" r="F35"/>
  <c i="1" r="BB99"/>
  <c i="2" r="F36"/>
  <c i="1" r="BC95"/>
  <c i="3" r="F34"/>
  <c i="1" r="BA96"/>
  <c i="3" r="J34"/>
  <c i="1" r="AW96"/>
  <c i="4" r="F34"/>
  <c i="1" r="BA97"/>
  <c i="5" r="F35"/>
  <c i="1" r="BB98"/>
  <c i="6" r="J34"/>
  <c i="1" r="AW99"/>
  <c i="6" l="1" r="T130"/>
  <c i="4" r="R129"/>
  <c r="R128"/>
  <c i="3" r="R130"/>
  <c r="R129"/>
  <c i="5" r="R130"/>
  <c r="R129"/>
  <c i="3" r="P130"/>
  <c r="P129"/>
  <c i="1" r="AU96"/>
  <c i="2" r="P122"/>
  <c r="P121"/>
  <c i="1" r="AU95"/>
  <c i="3" r="T130"/>
  <c r="T129"/>
  <c i="2" r="T122"/>
  <c r="T121"/>
  <c i="6" r="R130"/>
  <c i="5" r="T130"/>
  <c r="T129"/>
  <c i="4" r="T129"/>
  <c r="T128"/>
  <c i="5" r="P130"/>
  <c r="P129"/>
  <c i="1" r="AU98"/>
  <c i="6" r="P130"/>
  <c i="1" r="AU99"/>
  <c i="4" r="P129"/>
  <c r="P128"/>
  <c i="1" r="AU97"/>
  <c i="2" r="R122"/>
  <c r="R121"/>
  <c r="BK122"/>
  <c r="J122"/>
  <c r="J97"/>
  <c i="3" r="BK130"/>
  <c r="J130"/>
  <c r="J97"/>
  <c i="4" r="BK129"/>
  <c r="J129"/>
  <c r="J97"/>
  <c i="5" r="BK130"/>
  <c r="J130"/>
  <c r="J97"/>
  <c i="6" r="BK130"/>
  <c r="J130"/>
  <c r="J30"/>
  <c i="1" r="AG99"/>
  <c i="3" r="F33"/>
  <c i="1" r="AZ96"/>
  <c i="5" r="F33"/>
  <c i="1" r="AZ98"/>
  <c r="BC94"/>
  <c r="AY94"/>
  <c i="2" r="F33"/>
  <c i="1" r="AZ95"/>
  <c i="4" r="J33"/>
  <c i="1" r="AV97"/>
  <c r="AT97"/>
  <c i="6" r="J33"/>
  <c i="1" r="AV99"/>
  <c r="AT99"/>
  <c r="AN99"/>
  <c r="BB94"/>
  <c r="W31"/>
  <c i="3" r="J33"/>
  <c i="1" r="AV96"/>
  <c r="AT96"/>
  <c i="5" r="J33"/>
  <c i="1" r="AV98"/>
  <c r="AT98"/>
  <c r="BD94"/>
  <c r="W33"/>
  <c i="2" r="J33"/>
  <c i="1" r="AV95"/>
  <c r="AT95"/>
  <c i="4" r="F33"/>
  <c i="1" r="AZ97"/>
  <c i="6" r="F33"/>
  <c i="1" r="AZ99"/>
  <c r="BA94"/>
  <c r="W30"/>
  <c i="5" l="1" r="BK129"/>
  <c r="J129"/>
  <c r="J96"/>
  <c i="4" r="BK128"/>
  <c r="J128"/>
  <c r="J96"/>
  <c i="6" r="J96"/>
  <c i="3" r="BK129"/>
  <c r="J129"/>
  <c i="2" r="BK121"/>
  <c r="J121"/>
  <c r="J96"/>
  <c i="6" r="J39"/>
  <c i="1" r="AU94"/>
  <c i="3" r="J30"/>
  <c i="1" r="AG96"/>
  <c r="W32"/>
  <c r="AW94"/>
  <c r="AK30"/>
  <c r="AX94"/>
  <c r="AZ94"/>
  <c r="W29"/>
  <c i="3" l="1" r="J39"/>
  <c r="J96"/>
  <c i="1" r="AN96"/>
  <c i="2" r="J30"/>
  <c i="1" r="AG95"/>
  <c i="5" r="J30"/>
  <c i="1" r="AG98"/>
  <c r="AN98"/>
  <c r="AV94"/>
  <c r="AK29"/>
  <c i="4" r="J30"/>
  <c i="1" r="AG97"/>
  <c r="AN97"/>
  <c i="4" l="1" r="J39"/>
  <c i="2" r="J39"/>
  <c i="5" r="J39"/>
  <c i="1" r="AN9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<sst xmlns="http://schemas.openxmlformats.org/spreadsheetml/2006/main">
  <si>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</si>
  <si>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</si>
  <si>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</si>
  <si>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</si>
  <si>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</si>
  <si>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{4bdeeaf9-8adc-4d74-b818-0ba0706e5d56}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</si>
  <si>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</si>
  <si>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</si>
  <si>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</si>
  <si>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</si>
  <si>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</si>
  <si>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</si>
  <si>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</si>
  <si>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</si>
  <si>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062024-2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</si>
  <si>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</si>
  <si>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</si>
  <si>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 - rekonstrukce místní komunikace Čechova - verze 2</t>
  </si>
  <si>
    <t>KSO:</t>
  </si>
  <si>
    <t>CC-CZ:</t>
  </si>
  <si>
    <t>Místo:</t>
  </si>
  <si>
    <t>Otrokovice střed</t>
  </si>
  <si>
    <t>Datum:</t>
  </si>
  <si>
    <t>12. 2. 2024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</si>
  <si>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</si>
  <si>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</si>
  <si>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</si>
  <si>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</si>
  <si>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</si>
  <si>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</si>
  <si>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</si>
  <si>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Ing.K.Prokůpek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</si>
  <si>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</si>
  <si>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</si>
  <si>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</si>
  <si>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</si>
  <si>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</si>
  <si>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</si>
  <si>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</si>
  <si>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</si>
  <si>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</si>
  <si>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</si>
  <si>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</si>
  <si>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</si>
  <si>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</si>
  <si>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</si>
  <si>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</si>
  <si>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</si>
  <si>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</si>
  <si>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</si>
  <si>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</si>
  <si>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</si>
  <si>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</si>
  <si>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</si>
  <si>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</si>
  <si>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</si>
  <si>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</si>
  <si>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</si>
  <si>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</si>
  <si>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</si>
  <si>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</si>
  <si>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</si>
  <si>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</si>
  <si>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</si>
  <si>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</si>
  <si>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</si>
  <si>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</si>
  <si>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</si>
  <si>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</si>
  <si>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</si>
  <si>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</si>
  <si>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</si>
  <si>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</si>
  <si>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</si>
  <si>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</si>
  <si>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</si>
  <si>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</si>
  <si>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</si>
  <si>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</si>
  <si>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</si>
  <si>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</si>
  <si>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</si>
  <si>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</si>
  <si>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STA</t>
  </si>
  <si>
    <t>1</t>
  </si>
  <si>
    <t>{37d19aee-5d2f-434f-b0fb-e6f3bdfc55c1}</t>
  </si>
  <si>
    <t>2</t>
  </si>
  <si>
    <t>SO 101</t>
  </si>
  <si>
    <t>Část A - MK Čechova</t>
  </si>
  <si>
    <t>{ec04cec8-a65b-466a-b626-69d229e0015b}</t>
  </si>
  <si>
    <t>SO 102.1</t>
  </si>
  <si>
    <t>Část B - Mk Čechova</t>
  </si>
  <si>
    <t>{51b30b1c-5752-4c61-9cfe-aebf6edc22be}</t>
  </si>
  <si>
    <t>SO 102.2</t>
  </si>
  <si>
    <t>Část B - MK Dolní</t>
  </si>
  <si>
    <t>{be914a15-2c1b-47bd-8730-12ccd61dc3e8}</t>
  </si>
  <si>
    <t>SO 301</t>
  </si>
  <si>
    <t>Kanalizace dešťová</t>
  </si>
  <si>
    <t>{735265bc-33be-4542-b804-0ae90011db63}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</si>
  <si>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</si>
  <si>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</si>
  <si>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</si>
  <si>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</si>
  <si>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</si>
  <si>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</si>
  <si>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</si>
  <si>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</si>
  <si>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</si>
  <si>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</si>
  <si>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</si>
  <si>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</si>
  <si>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</si>
  <si>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</si>
  <si>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</si>
  <si>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</si>
  <si>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</si>
  <si>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</si>
  <si>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</si>
  <si>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</si>
  <si>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</si>
  <si>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</si>
  <si>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</si>
  <si>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</si>
  <si>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</si>
  <si>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</si>
  <si>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</si>
  <si>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</si>
  <si>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</si>
  <si>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</si>
  <si>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</si>
  <si>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</si>
  <si>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</si>
  <si>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011503000</t>
  </si>
  <si>
    <t>Stavební průzkum bez rozlišení</t>
  </si>
  <si>
    <t>ks</t>
  </si>
  <si>
    <t>4</t>
  </si>
  <si>
    <t>-1495833933</t>
  </si>
  <si>
    <t>012103000</t>
  </si>
  <si>
    <t>Geodetické práce před výstavbou</t>
  </si>
  <si>
    <t>kompl</t>
  </si>
  <si>
    <t>-1755415687</t>
  </si>
  <si>
    <t>3</t>
  </si>
  <si>
    <t>0123030R1</t>
  </si>
  <si>
    <t>Geodetické práce po výstavbě - zaměření skutečného provedení stavby</t>
  </si>
  <si>
    <t>kompl.</t>
  </si>
  <si>
    <t>1681586607</t>
  </si>
  <si>
    <t>013254000</t>
  </si>
  <si>
    <t>Dokumentace skutečného provedení stavby</t>
  </si>
  <si>
    <t>hodin</t>
  </si>
  <si>
    <t>1024</t>
  </si>
  <si>
    <t>-731395363</t>
  </si>
  <si>
    <t>VRN3</t>
  </si>
  <si>
    <t>Zařízení staveniště</t>
  </si>
  <si>
    <t>031002000</t>
  </si>
  <si>
    <t>Související práce pro zařízení staveniště</t>
  </si>
  <si>
    <t>komplet</t>
  </si>
  <si>
    <t>490420278</t>
  </si>
  <si>
    <t>6</t>
  </si>
  <si>
    <t>032002000</t>
  </si>
  <si>
    <t>Vybavení staveniště</t>
  </si>
  <si>
    <t>-338381330</t>
  </si>
  <si>
    <t>7</t>
  </si>
  <si>
    <t>033002000</t>
  </si>
  <si>
    <t>Připojení staveniště na inženýrské sítě</t>
  </si>
  <si>
    <t>-51608676</t>
  </si>
  <si>
    <t>8</t>
  </si>
  <si>
    <t>034002000</t>
  </si>
  <si>
    <t>Zabezpečení staveniště</t>
  </si>
  <si>
    <t>-1603699563</t>
  </si>
  <si>
    <t>9</t>
  </si>
  <si>
    <t>039002000</t>
  </si>
  <si>
    <t>Zrušení zařízení staveniště</t>
  </si>
  <si>
    <t>-228929544</t>
  </si>
  <si>
    <t>VRN4</t>
  </si>
  <si>
    <t>Inženýrská činnost</t>
  </si>
  <si>
    <t>10</t>
  </si>
  <si>
    <t>043002000</t>
  </si>
  <si>
    <t>Zkoušky a ostatní měření</t>
  </si>
  <si>
    <t>-41072756</t>
  </si>
  <si>
    <t>11</t>
  </si>
  <si>
    <t>0431030R2</t>
  </si>
  <si>
    <t>Zkoušky konstrukcí</t>
  </si>
  <si>
    <t>715067954</t>
  </si>
  <si>
    <t>045002000</t>
  </si>
  <si>
    <t>Kompletační a koordinační činnost</t>
  </si>
  <si>
    <t>-2072667384</t>
  </si>
  <si>
    <t>13</t>
  </si>
  <si>
    <t>04910300R</t>
  </si>
  <si>
    <t>Publicita projektu</t>
  </si>
  <si>
    <t>soubor</t>
  </si>
  <si>
    <t>2076333088</t>
  </si>
  <si>
    <t>14</t>
  </si>
  <si>
    <t>04920300R</t>
  </si>
  <si>
    <t>Ostatní náklady z obchodních podmínek smlouvy o dílo</t>
  </si>
  <si>
    <t>9475247</t>
  </si>
  <si>
    <t>15</t>
  </si>
  <si>
    <t>04930300R</t>
  </si>
  <si>
    <t>Náklady vzniklé v souvislosti s předáním stavby</t>
  </si>
  <si>
    <t>-1386986655</t>
  </si>
  <si>
    <t>VRN9</t>
  </si>
  <si>
    <t>Ostatní náklady</t>
  </si>
  <si>
    <t>16</t>
  </si>
  <si>
    <t>092002000</t>
  </si>
  <si>
    <t>Ostatní náklady související s provozem</t>
  </si>
  <si>
    <t>-86060117</t>
  </si>
  <si>
    <t>SO 101 - Část A - MK Čechova</t>
  </si>
  <si>
    <t>HSV - Práce a dodávky HSV</t>
  </si>
  <si>
    <t xml:space="preserve">    1 - Zemní práce</t>
  </si>
  <si>
    <t xml:space="preserve">    11 - Přípravné a přidružené práce</t>
  </si>
  <si>
    <t xml:space="preserve">    18 - Zemní práce - povrchové úpravy terénu</t>
  </si>
  <si>
    <t xml:space="preserve">    2 - Zakládání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</si>
  <si>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</si>
  <si>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</si>
  <si>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</si>
  <si>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</si>
  <si>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</si>
  <si>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</si>
  <si>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</si>
  <si>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</si>
  <si>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</si>
  <si>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</si>
  <si>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</si>
  <si>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122252204</t>
  </si>
  <si>
    <t>Odkopávky a prokopávky nezapažené pro silnice a dálnice strojně v hornině třídy těžitelnosti I přes 100 do 500 m3</t>
  </si>
  <si>
    <t>m3</t>
  </si>
  <si>
    <t>1577827398</t>
  </si>
  <si>
    <t>132251102</t>
  </si>
  <si>
    <t>Hloubení nezapažených rýh šířky do 800 mm strojně s urovnáním dna do předepsaného profilu a spádu v hornině třídy těžitelnosti I skupiny 3 přes 20 do 50 m3</t>
  </si>
  <si>
    <t>-560775895</t>
  </si>
  <si>
    <t>133251101</t>
  </si>
  <si>
    <t>Hloubení nezapažených šachet strojně v hornině třídy těžitelnosti I skupiny 3 do 20 m3</t>
  </si>
  <si>
    <t>343457391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</si>
  <si>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</si>
  <si>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</si>
  <si>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131073477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</si>
  <si>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</si>
  <si>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</si>
  <si>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1548101015</t>
  </si>
  <si>
    <t>M</t>
  </si>
  <si>
    <t>103641R1</t>
  </si>
  <si>
    <t>zemina vhodná do násypů, naložení a dovoz, včetně eventuálního nákupu</t>
  </si>
  <si>
    <t>t</t>
  </si>
  <si>
    <t>-1127397797</t>
  </si>
  <si>
    <t>171201211</t>
  </si>
  <si>
    <t>Poplatek za uložení stavebního odpadu na skládce (skládkovné) zeminy a kameniva zatříděného do Katalogu odpadů pod kódem 170 504</t>
  </si>
  <si>
    <t>671861682</t>
  </si>
  <si>
    <t>174151101</t>
  </si>
  <si>
    <t>Zásyp sypaninou z jakékoliv horniny strojně s uložením výkopku ve vrstvách se zhutněním jam, šachet, rýh nebo kolem objektů v těchto vykopávkách</t>
  </si>
  <si>
    <t>-1216706910</t>
  </si>
  <si>
    <t>58344171</t>
  </si>
  <si>
    <t>štěrkodrť frakce 0/32</t>
  </si>
  <si>
    <t>469071960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</si>
  <si>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</si>
  <si>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</si>
  <si>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-789415710</t>
  </si>
  <si>
    <t>58337331</t>
  </si>
  <si>
    <t>štěrkopísek frakce 0/22</t>
  </si>
  <si>
    <t>-31340673</t>
  </si>
  <si>
    <t>181152302</t>
  </si>
  <si>
    <t>Úprava pláně na stavbách silnic a dálnic strojně v zářezech mimo skalních se zhutněním</t>
  </si>
  <si>
    <t>m2</t>
  </si>
  <si>
    <t>-1553132375</t>
  </si>
  <si>
    <t>181252305</t>
  </si>
  <si>
    <t>Úprava pláně na stavbách silnic a dálnic strojně na násypech se zhutněním</t>
  </si>
  <si>
    <t>-708039254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</si>
  <si>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</si>
  <si>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</si>
  <si>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-1520567377</t>
  </si>
  <si>
    <t>182251101</t>
  </si>
  <si>
    <t>Svahování trvalých svahů do projektovaných profilů strojně s potřebným přemístěním výkopku při svahování násypů v jakékoliv hornině</t>
  </si>
  <si>
    <t>-537862649</t>
  </si>
  <si>
    <t>171151101</t>
  </si>
  <si>
    <t>Hutnění boků násypů z hornin soudržných a sypkých pro jakýkoliv sklon, délku a míru zhutnění svahu</t>
  </si>
  <si>
    <t>1690064409</t>
  </si>
  <si>
    <t>Přípravné a přidružené práce</t>
  </si>
  <si>
    <t>17</t>
  </si>
  <si>
    <t>121151113</t>
  </si>
  <si>
    <t>Sejmutí ornice strojně při souvislé ploše přes 100 do 500 m2, tl. vrstvy do 200 mm</t>
  </si>
  <si>
    <t>1490130448</t>
  </si>
  <si>
    <t>18</t>
  </si>
  <si>
    <t>162506111</t>
  </si>
  <si>
    <t xml:space="preserve">Vodorovné přemístění výkopku bez naložení, avšak se složením  zemin schopných zúrodnění, na vzdálenost přes 2000 do 3000 m</t>
  </si>
  <si>
    <t>-1509452831</t>
  </si>
  <si>
    <t>19</t>
  </si>
  <si>
    <t>171206111</t>
  </si>
  <si>
    <t xml:space="preserve">Uložení zemin schopných zúrodnění nebo výsypek do násypů  předepsaných tvarů s urovnáním</t>
  </si>
  <si>
    <t>1626727089</t>
  </si>
  <si>
    <t>20</t>
  </si>
  <si>
    <t>111251101</t>
  </si>
  <si>
    <t>Odstranění křovin a stromů s odstraněním kořenů strojně průměru kmene do 100 mm v rovině nebo ve svahu sklonu terénu do 1:5, při celkové ploše do 100 m2</t>
  </si>
  <si>
    <t>895440171</t>
  </si>
  <si>
    <t>112155315</t>
  </si>
  <si>
    <t>Štěpkování s naložením na dopravní prostředek a odvozem do 20 km keřového porostu hustého</t>
  </si>
  <si>
    <t>1262931566</t>
  </si>
  <si>
    <t>22</t>
  </si>
  <si>
    <t>112201111.1</t>
  </si>
  <si>
    <t>Odstranění pařezu v rovině nebo na svahu do 1:5 o průměru pařezu na řezné ploše do 200 mm</t>
  </si>
  <si>
    <t>kus</t>
  </si>
  <si>
    <t>-154232766</t>
  </si>
  <si>
    <t>23</t>
  </si>
  <si>
    <t>112201112.1</t>
  </si>
  <si>
    <t>Odstranění pařezu v rovině nebo na svahu do 1:5 o průměru pařezu na řezné ploše přes 200 do 300 mm</t>
  </si>
  <si>
    <t>-1325830019</t>
  </si>
  <si>
    <t>24</t>
  </si>
  <si>
    <t>112201113.1</t>
  </si>
  <si>
    <t>Odstranění pařezu v rovině nebo na svahu do 1:5 o průměru pařezu na řezné ploše přes 300 do 400 mm</t>
  </si>
  <si>
    <t>-543631764</t>
  </si>
  <si>
    <t>25</t>
  </si>
  <si>
    <t>162201421</t>
  </si>
  <si>
    <t>Vodorovné přemístění větví, kmenů nebo pařezů s naložením, složením a dopravou do 1000 m pařezů kmenů, průměru přes 100 do 300 mm</t>
  </si>
  <si>
    <t>-1321148346</t>
  </si>
  <si>
    <t>26</t>
  </si>
  <si>
    <t>162201422</t>
  </si>
  <si>
    <t>Vodorovné přemístění větví, kmenů nebo pařezů s naložením, složením a dopravou do 1000 m pařezů kmenů, průměru přes 300 do 500 mm</t>
  </si>
  <si>
    <t>-810079841</t>
  </si>
  <si>
    <t>27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</si>
  <si>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</si>
  <si>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</si>
  <si>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1297052525</t>
  </si>
  <si>
    <t>28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</si>
  <si>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</si>
  <si>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</si>
  <si>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-237869830</t>
  </si>
  <si>
    <t>29</t>
  </si>
  <si>
    <t>112211111</t>
  </si>
  <si>
    <t xml:space="preserve">Spálení pařezů na hromadách  průměru přes 0,10 do 0,30 m</t>
  </si>
  <si>
    <t>-537266374</t>
  </si>
  <si>
    <t>30</t>
  </si>
  <si>
    <t>112211112</t>
  </si>
  <si>
    <t xml:space="preserve">Spálení pařezů na hromadách  průměru přes 0,30 do 0,50 m</t>
  </si>
  <si>
    <t>-1827075183</t>
  </si>
  <si>
    <t>31</t>
  </si>
  <si>
    <t>113105112</t>
  </si>
  <si>
    <t xml:space="preserve">Rozebrání dlažeb z lomového kamene  s přemístěním hmot na skládku na vzdálenost do 3 m nebo s naložením na dopravní prostředek, kladených na sucho se spárami zalitými cementovou maltou</t>
  </si>
  <si>
    <t>334294333</t>
  </si>
  <si>
    <t>32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</si>
  <si>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</si>
  <si>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</si>
  <si>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1379489072</t>
  </si>
  <si>
    <t>33</t>
  </si>
  <si>
    <t>113106185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</si>
  <si>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</si>
  <si>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1483627673</t>
  </si>
  <si>
    <t>34</t>
  </si>
  <si>
    <t>113106211</t>
  </si>
  <si>
    <t>Rozebrání dlažeb a dílců vozovek a ploch s přemístěním hmot na skládku na vzdálenost do 3 m nebo s naložením na dopravní prostředek, s jakoukoliv výplní spár strojně plochy jednotlivě přes 50 m2 do 200 m2 z velkých kostek s ložem z kameniva</t>
  </si>
  <si>
    <t>1292230899</t>
  </si>
  <si>
    <t>35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</si>
  <si>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</si>
  <si>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</si>
  <si>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903438385</t>
  </si>
  <si>
    <t>36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</si>
  <si>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</si>
  <si>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</si>
  <si>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-1471173487</t>
  </si>
  <si>
    <t>37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</si>
  <si>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</si>
  <si>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</si>
  <si>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-862421630</t>
  </si>
  <si>
    <t>38</t>
  </si>
  <si>
    <t>113154123</t>
  </si>
  <si>
    <t xml:space="preserve">Frézování živičného podkladu nebo krytu  s naložením na dopravní prostředek plochy do 500 m2 bez překážek v trase pruhu šířky přes 0,5 m do 1 m, tloušťky vrstvy 50 mm</t>
  </si>
  <si>
    <t>-1308702440</t>
  </si>
  <si>
    <t>39</t>
  </si>
  <si>
    <t>113154235</t>
  </si>
  <si>
    <t xml:space="preserve">Frézování živičného podkladu nebo krytu  s naložením na dopravní prostředek plochy přes 500 do 1 000 m2 bez překážek v trase pruhu šířky přes 1 m do 2 m, tloušťky vrstvy 200 mm</t>
  </si>
  <si>
    <t>634412255</t>
  </si>
  <si>
    <t>40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</si>
  <si>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</si>
  <si>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</si>
  <si>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</si>
  <si>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214978366</t>
  </si>
  <si>
    <t>41</t>
  </si>
  <si>
    <t>139911123</t>
  </si>
  <si>
    <t>Bourání konstrukcí v hloubených vykopávkách ručně s přemístěním suti na hromady na vzdálenost do 20 m nebo s naložením na dopravní prostředek z betonu železového nebo předpjatého</t>
  </si>
  <si>
    <t>1908144144</t>
  </si>
  <si>
    <t>42</t>
  </si>
  <si>
    <t>899203211</t>
  </si>
  <si>
    <t>Demontáž mříží litinových včetně rámů, hmotnosti jednotlivě přes 100 do 150 Kg</t>
  </si>
  <si>
    <t>109543922</t>
  </si>
  <si>
    <t>43</t>
  </si>
  <si>
    <t>919735111</t>
  </si>
  <si>
    <t xml:space="preserve">Řezání stávajícího živičného krytu nebo podkladu  hloubky do 50 mm</t>
  </si>
  <si>
    <t>1556535469</t>
  </si>
  <si>
    <t>44</t>
  </si>
  <si>
    <t>919735123</t>
  </si>
  <si>
    <t xml:space="preserve">Řezání stávajícího betonového krytu nebo podkladu  hloubky přes 100 do 150 mm</t>
  </si>
  <si>
    <t>1273344023</t>
  </si>
  <si>
    <t>45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</si>
  <si>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</si>
  <si>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</si>
  <si>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-1610454619</t>
  </si>
  <si>
    <t>46</t>
  </si>
  <si>
    <t>114203201</t>
  </si>
  <si>
    <t>Očištění lomového kamene nebo betonových tvárnic získaných při rozebrání dlažeb, záhozů, rovnanin a soustřeďovacích staveb od hlíny nebo písku</t>
  </si>
  <si>
    <t>-1837590681</t>
  </si>
  <si>
    <t>47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</si>
  <si>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</si>
  <si>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</si>
  <si>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977520357</t>
  </si>
  <si>
    <t>48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</si>
  <si>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</si>
  <si>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</si>
  <si>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-1390579526</t>
  </si>
  <si>
    <t>49</t>
  </si>
  <si>
    <t>979071011</t>
  </si>
  <si>
    <t>Očištění vybouraných dlažebních kostek při překopech inženýrských sítí od spojovacího materiálu, s přemístěním hmot na skládku na vzdálenost do 3 m nebo s naložením na dopravní prostředek velkých, s původním vyplněním spár kamenivem těženým</t>
  </si>
  <si>
    <t>-20528700</t>
  </si>
  <si>
    <t>50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</si>
  <si>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</si>
  <si>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</si>
  <si>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352544353</t>
  </si>
  <si>
    <t>Zemní práce - povrchové úpravy terénu</t>
  </si>
  <si>
    <t>51</t>
  </si>
  <si>
    <t>180405114</t>
  </si>
  <si>
    <t>Založení trávníků ve vegetačních dlaždicích nebo prefabrikátech výsevem směsi substrátu a semene v rovině nebo na svahu do 1:5</t>
  </si>
  <si>
    <t>49090259</t>
  </si>
  <si>
    <t>52</t>
  </si>
  <si>
    <t>10371500</t>
  </si>
  <si>
    <t>substrát pro trávníky VL</t>
  </si>
  <si>
    <t>-1833639</t>
  </si>
  <si>
    <t>53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</si>
  <si>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</si>
  <si>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</si>
  <si>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106937578</t>
  </si>
  <si>
    <t>54</t>
  </si>
  <si>
    <t>181111122</t>
  </si>
  <si>
    <t>Plošná úprava terénu v zemině tř. 1 až 4 s urovnáním povrchu bez doplnění ornice souvislé plochy do 500 m2 při nerovnostech terénu přes 100 do 150 mm na svahu přes 1:5 do 1:2</t>
  </si>
  <si>
    <t>198852310</t>
  </si>
  <si>
    <t>55</t>
  </si>
  <si>
    <t>181351103</t>
  </si>
  <si>
    <t>Rozprostření a urovnání ornice v rovině nebo ve svahu sklonu do 1:5 strojně při souvislé ploše přes 100 do 500 m2, tl. vrstvy do 200 mm</t>
  </si>
  <si>
    <t>-468063544</t>
  </si>
  <si>
    <t>56</t>
  </si>
  <si>
    <t>103641R2</t>
  </si>
  <si>
    <t xml:space="preserve">zemina pro terénní úpravy -  ornice</t>
  </si>
  <si>
    <t>1072556489</t>
  </si>
  <si>
    <t>57</t>
  </si>
  <si>
    <t>182351123</t>
  </si>
  <si>
    <t>Rozprostření a urovnání ornice ve svahu sklonu přes 1:5 strojně při souvislé ploše přes 100 do 500 m2, tl. vrstvy do 200 mm</t>
  </si>
  <si>
    <t>1495539475</t>
  </si>
  <si>
    <t>58</t>
  </si>
  <si>
    <t>181411131</t>
  </si>
  <si>
    <t>Založení trávníku na půdě předem připravené plochy do 1000 m2 výsevem včetně utažení parkového v rovině nebo na svahu do 1:5</t>
  </si>
  <si>
    <t>960412333</t>
  </si>
  <si>
    <t>59</t>
  </si>
  <si>
    <t>00572410</t>
  </si>
  <si>
    <t>osivo směs travní parková</t>
  </si>
  <si>
    <t>kg</t>
  </si>
  <si>
    <t>-1379948017</t>
  </si>
  <si>
    <t>60</t>
  </si>
  <si>
    <t>181411132</t>
  </si>
  <si>
    <t>Založení trávníku na půdě předem připravené plochy do 1000 m2 výsevem včetně utažení parkového na svahu přes 1:5 do 1:2</t>
  </si>
  <si>
    <t>540147581</t>
  </si>
  <si>
    <t>61</t>
  </si>
  <si>
    <t>183403113</t>
  </si>
  <si>
    <t xml:space="preserve">Obdělání půdy  frézováním v rovině nebo na svahu do 1:5</t>
  </si>
  <si>
    <t>-993237773</t>
  </si>
  <si>
    <t>62</t>
  </si>
  <si>
    <t>183403151</t>
  </si>
  <si>
    <t xml:space="preserve">Obdělání půdy  smykováním v rovině nebo na svahu do 1:5</t>
  </si>
  <si>
    <t>-530990061</t>
  </si>
  <si>
    <t>63</t>
  </si>
  <si>
    <t>183403152</t>
  </si>
  <si>
    <t xml:space="preserve">Obdělání půdy  vláčením v rovině nebo na svahu do 1:5</t>
  </si>
  <si>
    <t>495370079</t>
  </si>
  <si>
    <t>64</t>
  </si>
  <si>
    <t>183403153</t>
  </si>
  <si>
    <t xml:space="preserve">Obdělání půdy  hrabáním v rovině nebo na svahu do 1:5</t>
  </si>
  <si>
    <t>-201095715</t>
  </si>
  <si>
    <t>65</t>
  </si>
  <si>
    <t>183403213</t>
  </si>
  <si>
    <t>Obdělání půdy frézováním na svahu přes 1:5 do 1:2</t>
  </si>
  <si>
    <t>834693574</t>
  </si>
  <si>
    <t>66</t>
  </si>
  <si>
    <t>183403251</t>
  </si>
  <si>
    <t>Obdělání půdy smykováním na svahu přes 1:5 do 1:2</t>
  </si>
  <si>
    <t>-1255570223</t>
  </si>
  <si>
    <t>67</t>
  </si>
  <si>
    <t>183403252</t>
  </si>
  <si>
    <t>Obdělání půdy vláčením na svahu přes 1:5 do 1:2</t>
  </si>
  <si>
    <t>-1843335252</t>
  </si>
  <si>
    <t>68</t>
  </si>
  <si>
    <t>183403253</t>
  </si>
  <si>
    <t xml:space="preserve">Obdělání půdy  hrabáním na svahu přes 1:5 do 1:2</t>
  </si>
  <si>
    <t>-1748205441</t>
  </si>
  <si>
    <t>69</t>
  </si>
  <si>
    <t>184853511</t>
  </si>
  <si>
    <t>Chemické odplevelení půdy před založením kultury, trávníku nebo zpevněných ploch strojně o výměře jednotlivě přes 20 m2 postřikem na široko v rovině nebo na svahu do 1:5</t>
  </si>
  <si>
    <t>2041844909</t>
  </si>
  <si>
    <t>70</t>
  </si>
  <si>
    <t>184853512</t>
  </si>
  <si>
    <t>Chemické odplevelení půdy před založením kultury, trávníku nebo zpevněných ploch strojně o výměře jednotlivě přes 20 m2 postřikem na široko na svahu přes 1:5 do 1:2</t>
  </si>
  <si>
    <t>996285277</t>
  </si>
  <si>
    <t>71</t>
  </si>
  <si>
    <t>185802113</t>
  </si>
  <si>
    <t xml:space="preserve">Hnojení půdy nebo trávníku  v rovině nebo na svahu do 1:5 umělým hnojivem na široko</t>
  </si>
  <si>
    <t>1229519192</t>
  </si>
  <si>
    <t>72</t>
  </si>
  <si>
    <t>25191155</t>
  </si>
  <si>
    <t>hnojivo průmyslové Cererit</t>
  </si>
  <si>
    <t>-1776170788</t>
  </si>
  <si>
    <t>73</t>
  </si>
  <si>
    <t>185802123</t>
  </si>
  <si>
    <t xml:space="preserve">Hnojení půdy nebo trávníku  na svahu přes 1:5 do 1:2 umělým hnojivem na široko</t>
  </si>
  <si>
    <t>-1917380264</t>
  </si>
  <si>
    <t>74</t>
  </si>
  <si>
    <t>185803111</t>
  </si>
  <si>
    <t>Ošetření trávníku jednorázové v rovině nebo na svahu do 1:5</t>
  </si>
  <si>
    <t>320776597</t>
  </si>
  <si>
    <t>75</t>
  </si>
  <si>
    <t>185803112</t>
  </si>
  <si>
    <t>Ošetření trávníku jednorázové na svahu přes 1:5 do 1:2</t>
  </si>
  <si>
    <t>1823453412</t>
  </si>
  <si>
    <t>76</t>
  </si>
  <si>
    <t>185804215</t>
  </si>
  <si>
    <t>Vypletí v rovině nebo na svahu do 1:5 trávníku po výsevu</t>
  </si>
  <si>
    <t>1854791838</t>
  </si>
  <si>
    <t>77</t>
  </si>
  <si>
    <t>185804235</t>
  </si>
  <si>
    <t>Vypletí na svahu přes 1:5 do 1:2 trávníku po výsevu</t>
  </si>
  <si>
    <t>142280060</t>
  </si>
  <si>
    <t>78</t>
  </si>
  <si>
    <t>185804312</t>
  </si>
  <si>
    <t>Zalití rostlin vodou plochy záhonů jednotlivě přes 20 m2</t>
  </si>
  <si>
    <t>-317509143</t>
  </si>
  <si>
    <t>Zakládání</t>
  </si>
  <si>
    <t>79</t>
  </si>
  <si>
    <t>211571112</t>
  </si>
  <si>
    <t xml:space="preserve">Výplň kamenivem do rýh odvodňovacích žeber nebo trativodů  bez zhutnění, s úpravou povrchu výplně štěrkopískem netříděným</t>
  </si>
  <si>
    <t>142678307</t>
  </si>
  <si>
    <t>80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</si>
  <si>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</si>
  <si>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</si>
  <si>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1337354714</t>
  </si>
  <si>
    <t>81</t>
  </si>
  <si>
    <t>69311225</t>
  </si>
  <si>
    <t>geotextilie netkaná separační, ochranná, filtrační, drenážní PES 100g/m2</t>
  </si>
  <si>
    <t>-1433788948</t>
  </si>
  <si>
    <t>82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</si>
  <si>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</si>
  <si>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</si>
  <si>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1438158409</t>
  </si>
  <si>
    <t>83</t>
  </si>
  <si>
    <t>275311126</t>
  </si>
  <si>
    <t>Základové konstrukce z betonu prostého patky a bloky ve výkopu nebo na hlavách pilot C 20/25</t>
  </si>
  <si>
    <t>-1248122624</t>
  </si>
  <si>
    <t>Zakládání - úprava podloží a základové spáry, zlepšování vlastností hornin</t>
  </si>
  <si>
    <t>84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</si>
  <si>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</si>
  <si>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</si>
  <si>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1257467602</t>
  </si>
  <si>
    <t>85</t>
  </si>
  <si>
    <t>69311201</t>
  </si>
  <si>
    <t>geotextilie netkaná PES+PP 400g/m2</t>
  </si>
  <si>
    <t>2074040913</t>
  </si>
  <si>
    <t>86</t>
  </si>
  <si>
    <t>462451114</t>
  </si>
  <si>
    <t>Prolití konstrukce z kamene kamenného záhozu cementovou maltou MC-25</t>
  </si>
  <si>
    <t>754548950</t>
  </si>
  <si>
    <t>87</t>
  </si>
  <si>
    <t>564761111</t>
  </si>
  <si>
    <t xml:space="preserve">Podklad nebo kryt z kameniva hrubého drceného  vel. 32-63 mm s rozprostřením a zhutněním, po zhutnění tl. 200 mm</t>
  </si>
  <si>
    <t>-852457911</t>
  </si>
  <si>
    <t>Svislé a kompletní konstrukce</t>
  </si>
  <si>
    <t>88</t>
  </si>
  <si>
    <t>339921132</t>
  </si>
  <si>
    <t xml:space="preserve">Osazování palisád  betonových v řadě se zabetonováním výšky palisády přes 500 do 1000 mm</t>
  </si>
  <si>
    <t>-666742213</t>
  </si>
  <si>
    <t>89</t>
  </si>
  <si>
    <t>5922841R</t>
  </si>
  <si>
    <t>palisáda betonová přírodní 160x160x1000mm</t>
  </si>
  <si>
    <t>-1533638951</t>
  </si>
  <si>
    <t>90</t>
  </si>
  <si>
    <t>5922840R</t>
  </si>
  <si>
    <t>palisáda betonová přírodní 160x160x600mm</t>
  </si>
  <si>
    <t>1368892680</t>
  </si>
  <si>
    <t>Vodorovné konstrukce</t>
  </si>
  <si>
    <t>91</t>
  </si>
  <si>
    <t>451572111</t>
  </si>
  <si>
    <t>Lože pod potrubí, stoky a drobné objekty v otevřeném výkopu z kameniva drobného těženého 0 až 4 mm</t>
  </si>
  <si>
    <t>-268895829</t>
  </si>
  <si>
    <t>92</t>
  </si>
  <si>
    <t>452112112</t>
  </si>
  <si>
    <t>Osazení betonových dílců prstenců nebo rámů pod poklopy a mříže, výšky do 100 mm</t>
  </si>
  <si>
    <t>-1978571555</t>
  </si>
  <si>
    <t>93</t>
  </si>
  <si>
    <t>59224013</t>
  </si>
  <si>
    <t>prstenec šachtový vyrovnávací betonový 625x100x100mm</t>
  </si>
  <si>
    <t>-763941586</t>
  </si>
  <si>
    <t>94</t>
  </si>
  <si>
    <t>452386121</t>
  </si>
  <si>
    <t>Podkladní a vyrovnávací konstrukce z betonu vyrovnávací prstence z prostého betonu tř. C 25/30 pod poklopy a mříže, výšky přes 100 do 200 mm</t>
  </si>
  <si>
    <t>680771763</t>
  </si>
  <si>
    <t>Komunikace pozemní</t>
  </si>
  <si>
    <t>95</t>
  </si>
  <si>
    <t>56485111R</t>
  </si>
  <si>
    <t xml:space="preserve">Podklad ze štěrkodrti ŠD  s rozprostřením a zhutněním, po zhutnění tl. 150 mm</t>
  </si>
  <si>
    <t>359338369</t>
  </si>
  <si>
    <t>96</t>
  </si>
  <si>
    <t>564851111</t>
  </si>
  <si>
    <t>1553920145</t>
  </si>
  <si>
    <t>97</t>
  </si>
  <si>
    <t>564861111</t>
  </si>
  <si>
    <t>Podklad ze štěrkodrti ŠD s rozprostřením a zhutněním plochy přes 100 m2, po zhutnění tl. 200 mm</t>
  </si>
  <si>
    <t>-2108314899</t>
  </si>
  <si>
    <t>98</t>
  </si>
  <si>
    <t>565155121</t>
  </si>
  <si>
    <t>Asfaltový beton vrstva podkladní ACP 16+ s rozprostřením a zhutněním v pruhu šířky přes 3 m, po zhutnění tl. 70 mm</t>
  </si>
  <si>
    <t>718661463</t>
  </si>
  <si>
    <t>99</t>
  </si>
  <si>
    <t>567122114</t>
  </si>
  <si>
    <t>Podklad ze směsi stmelené cementem SC bez dilatačních spár, s rozprostřením a zhutněním SC C 8/10 (KSC I), po zhutnění tl. 150 mm</t>
  </si>
  <si>
    <t>-1012733937</t>
  </si>
  <si>
    <t>100</t>
  </si>
  <si>
    <t>567124111</t>
  </si>
  <si>
    <t>Podklad ze směsi stmelené cementem SC bez dilatačních spár, s rozprostřením a zhutněním SC C 20/25 (PB I), po zhutnění tl. 150 mm</t>
  </si>
  <si>
    <t>-501987132</t>
  </si>
  <si>
    <t>101</t>
  </si>
  <si>
    <t>573111113</t>
  </si>
  <si>
    <t>Postřik infiltrační PI z asfaltu silničního s posypem kamenivem, v množství 1,50 kg/m2</t>
  </si>
  <si>
    <t>-2010359848</t>
  </si>
  <si>
    <t>102</t>
  </si>
  <si>
    <t>573211112</t>
  </si>
  <si>
    <t>Postřik spojovací PS bez posypu kamenivem z asfaltu silničního, v množství 0,70 kg/m2</t>
  </si>
  <si>
    <t>935003004</t>
  </si>
  <si>
    <t>103</t>
  </si>
  <si>
    <t>577144111</t>
  </si>
  <si>
    <t xml:space="preserve">Asfaltový beton vrstva obrusná ACO 11  s rozprostřením a se zhutněním z nemodifikovaného asfaltu v pruhu šířky do 3 m, po zhutnění tl. 50 mm</t>
  </si>
  <si>
    <t>626120538</t>
  </si>
  <si>
    <t>104</t>
  </si>
  <si>
    <t>596211222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</si>
  <si>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</si>
  <si>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-1410378149</t>
  </si>
  <si>
    <t>105</t>
  </si>
  <si>
    <t>59245020</t>
  </si>
  <si>
    <t>dlažba tvar obdélník betonová 200x100x80mm přírodní</t>
  </si>
  <si>
    <t>-1445425135</t>
  </si>
  <si>
    <t>106</t>
  </si>
  <si>
    <t>59245226</t>
  </si>
  <si>
    <t>dlažba tvar obdélník betonová pro nevidomé 200x100x80mm barevná</t>
  </si>
  <si>
    <t>628322892</t>
  </si>
  <si>
    <t>107</t>
  </si>
  <si>
    <t>596212222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</si>
  <si>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100 do 300 m2</t>
  </si>
  <si>
    <t>-264383178</t>
  </si>
  <si>
    <t>108</t>
  </si>
  <si>
    <t>873686719</t>
  </si>
  <si>
    <t>109</t>
  </si>
  <si>
    <t>513054116</t>
  </si>
  <si>
    <t>110</t>
  </si>
  <si>
    <t>596412211</t>
  </si>
  <si>
    <t>Kladení dlažby z betonových vegetačních dlaždic pozemních komunikací s ložem z kameniva těženého nebo drceného tl. do 50 mm, s vyplněním spár a vegetačních otvorů, s hutněním vibrováním tl. 80 mm, pro plochy přes 50 do 100 m2</t>
  </si>
  <si>
    <t>-74641173</t>
  </si>
  <si>
    <t>111</t>
  </si>
  <si>
    <t>59245035</t>
  </si>
  <si>
    <t>dlažba plošná vegetační betonová 200x200mm tl 80mm přírodní</t>
  </si>
  <si>
    <t>-704512197</t>
  </si>
  <si>
    <t>Trubní vedení</t>
  </si>
  <si>
    <t>112</t>
  </si>
  <si>
    <t>83126319R</t>
  </si>
  <si>
    <t>Napojení kanalizační přípojky DN od 100 do 300 na stávající kanalizaci</t>
  </si>
  <si>
    <t>-1769233089</t>
  </si>
  <si>
    <t>113</t>
  </si>
  <si>
    <t>871310330</t>
  </si>
  <si>
    <t>Montáž kanalizačního potrubí z plastů z polypropylenu PP hladkého plnostěnného SN 16 DN 150</t>
  </si>
  <si>
    <t>1438193804</t>
  </si>
  <si>
    <t>114</t>
  </si>
  <si>
    <t>28617094</t>
  </si>
  <si>
    <t>trubka kanalizační PP plnostěnná třívrstvá DN 150x6000mm SN16</t>
  </si>
  <si>
    <t>-105264703</t>
  </si>
  <si>
    <t>115</t>
  </si>
  <si>
    <t>89594121R</t>
  </si>
  <si>
    <t>Rekonstrukce stávající vpusti na stokovou vložku - kompletní</t>
  </si>
  <si>
    <t>-620573</t>
  </si>
  <si>
    <t>116</t>
  </si>
  <si>
    <t>895941343</t>
  </si>
  <si>
    <t>Osazení vpusti uliční z betonových dílců DN 500 dno vysoké s kalištěm</t>
  </si>
  <si>
    <t>338861562</t>
  </si>
  <si>
    <t>117</t>
  </si>
  <si>
    <t>59224470</t>
  </si>
  <si>
    <t>vpusť uliční DN 500 kaliště vysoké 500/525x65mm</t>
  </si>
  <si>
    <t>-1574097646</t>
  </si>
  <si>
    <t>118</t>
  </si>
  <si>
    <t>895941362</t>
  </si>
  <si>
    <t>Osazení vpusti uliční z betonových dílců DN 500 skruž středová 590 mm</t>
  </si>
  <si>
    <t>-1070515070</t>
  </si>
  <si>
    <t>119</t>
  </si>
  <si>
    <t>59224462</t>
  </si>
  <si>
    <t>vpusť uliční DN 500 skruž průběžná vysoká betonová 500/590x65mm</t>
  </si>
  <si>
    <t>1186403099</t>
  </si>
  <si>
    <t>120</t>
  </si>
  <si>
    <t>895941366</t>
  </si>
  <si>
    <t>Osazení vpusti uliční z betonových dílců DN 500 skruž průběžná s výtokem</t>
  </si>
  <si>
    <t>-261644631</t>
  </si>
  <si>
    <t>121</t>
  </si>
  <si>
    <t>59224464</t>
  </si>
  <si>
    <t>vpusť uliční DN 500 skruž průběžná 500/590x65mm betonová s odtokem 150mm PVC</t>
  </si>
  <si>
    <t>-567563045</t>
  </si>
  <si>
    <t>122</t>
  </si>
  <si>
    <t>899204112</t>
  </si>
  <si>
    <t>Osazení mříží litinových včetně rámů a košů na bahno pro třídu zatížení D400, E600</t>
  </si>
  <si>
    <t>-1522937055</t>
  </si>
  <si>
    <t>123</t>
  </si>
  <si>
    <t>55242328</t>
  </si>
  <si>
    <t xml:space="preserve">mříž D 400 -  plochá, 600x600 4-stranný rám</t>
  </si>
  <si>
    <t>1196293851</t>
  </si>
  <si>
    <t>124</t>
  </si>
  <si>
    <t>5524100R</t>
  </si>
  <si>
    <t>koš kalový - těžký</t>
  </si>
  <si>
    <t>-1398984436</t>
  </si>
  <si>
    <t>125</t>
  </si>
  <si>
    <t>89126792R</t>
  </si>
  <si>
    <t xml:space="preserve">Úprava podzemního hydrantu, viz.výkresová dokumentace - kompletní </t>
  </si>
  <si>
    <t>-863722819</t>
  </si>
  <si>
    <t>126</t>
  </si>
  <si>
    <t>899101211</t>
  </si>
  <si>
    <t>Demontáž poklopů litinových a ocelových včetně rámů, hmotnosti jednotlivě do 50 kg</t>
  </si>
  <si>
    <t>980952683</t>
  </si>
  <si>
    <t>127</t>
  </si>
  <si>
    <t>899101113</t>
  </si>
  <si>
    <t>Osazení poklopů litinových, ocelových nebo železobetonových bez rámů hmotnosti jednotlivě do 50 kg</t>
  </si>
  <si>
    <t>2003249744</t>
  </si>
  <si>
    <t>128</t>
  </si>
  <si>
    <t>899104211</t>
  </si>
  <si>
    <t>Demontáž poklopů litinových a ocelových včetně rámů, hmotnosti jednotlivě přes 150 Kg</t>
  </si>
  <si>
    <t>-1839838386</t>
  </si>
  <si>
    <t>129</t>
  </si>
  <si>
    <t>899104112</t>
  </si>
  <si>
    <t>Osazení poklopů litinových, ocelových nebo železobetonových včetně rámů pro třídu zatížení D400, E600</t>
  </si>
  <si>
    <t>-863248959</t>
  </si>
  <si>
    <t>130</t>
  </si>
  <si>
    <t>899722114</t>
  </si>
  <si>
    <t>Krytí potrubí z plastů výstražnou fólií z PVC šířky 40 cm</t>
  </si>
  <si>
    <t>1518483287</t>
  </si>
  <si>
    <t>131</t>
  </si>
  <si>
    <t>935932415</t>
  </si>
  <si>
    <t>Odvodňovací plastový žlab pro třídu zatížení D 400 vnitřní šířky 100 mm s krycím roštem můstkovým z litiny</t>
  </si>
  <si>
    <t>-1622154851</t>
  </si>
  <si>
    <t>132</t>
  </si>
  <si>
    <t>935932611</t>
  </si>
  <si>
    <t>Odvodňovací plastový žlab vpusť s kalovým košem pro žlab vnitřní šířky 100 mm</t>
  </si>
  <si>
    <t>-1468985000</t>
  </si>
  <si>
    <t>Ostatní konstrukce a práce, bourání</t>
  </si>
  <si>
    <t>133</t>
  </si>
  <si>
    <t>914111111</t>
  </si>
  <si>
    <t xml:space="preserve">Montáž svislé dopravní značky základní  velikosti do 1 m2 objímkami na sloupky nebo konzoly</t>
  </si>
  <si>
    <t>9583387</t>
  </si>
  <si>
    <t>134</t>
  </si>
  <si>
    <t>40445608</t>
  </si>
  <si>
    <t>značky upravující přednost P1, P4 700mm</t>
  </si>
  <si>
    <t>-1755392511</t>
  </si>
  <si>
    <t>135</t>
  </si>
  <si>
    <t>40445619</t>
  </si>
  <si>
    <t>zákazové, příkazové dopravní značky B1-B34, C1-15 500mm</t>
  </si>
  <si>
    <t>-1221832179</t>
  </si>
  <si>
    <t>136</t>
  </si>
  <si>
    <t>40445621</t>
  </si>
  <si>
    <t>informativní značky provozní IP1-IP3, IP4b-IP7, IP10a, b 500x500mm</t>
  </si>
  <si>
    <t>-1076167250</t>
  </si>
  <si>
    <t>137</t>
  </si>
  <si>
    <t>40445625</t>
  </si>
  <si>
    <t>informativní značky provozní IP8, IP9, IP11-IP13 500x700mm</t>
  </si>
  <si>
    <t>192971386</t>
  </si>
  <si>
    <t>138</t>
  </si>
  <si>
    <t>40445649</t>
  </si>
  <si>
    <t>dodatkové tabulky E3-E5, E8, E14-E16 500x150mm</t>
  </si>
  <si>
    <t>780198375</t>
  </si>
  <si>
    <t>139</t>
  </si>
  <si>
    <t>40445650</t>
  </si>
  <si>
    <t>dodatkové tabulky E7, E12, E13 500x300mm</t>
  </si>
  <si>
    <t>-596726889</t>
  </si>
  <si>
    <t>140</t>
  </si>
  <si>
    <t>914111121</t>
  </si>
  <si>
    <t xml:space="preserve">Montáž svislé dopravní značky základní  velikosti do 2 m2 objímkami na sloupky nebo konzoly</t>
  </si>
  <si>
    <t>-1604770940</t>
  </si>
  <si>
    <t>141</t>
  </si>
  <si>
    <t>40445635</t>
  </si>
  <si>
    <t>informativní značky směrové IS9-IS11a 1000x1500mm</t>
  </si>
  <si>
    <t>-1234487311</t>
  </si>
  <si>
    <t>142</t>
  </si>
  <si>
    <t>914511111</t>
  </si>
  <si>
    <t xml:space="preserve">Montáž sloupku dopravních značek  délky do 3,5 m do betonového základu</t>
  </si>
  <si>
    <t>567250134</t>
  </si>
  <si>
    <t>143</t>
  </si>
  <si>
    <t>40445225</t>
  </si>
  <si>
    <t>sloupek pro dopravní značku Zn D 60mm v 3,5m</t>
  </si>
  <si>
    <t>1982696600</t>
  </si>
  <si>
    <t>144</t>
  </si>
  <si>
    <t>40445240</t>
  </si>
  <si>
    <t>patka pro sloupek Al D 60mm</t>
  </si>
  <si>
    <t>1695237037</t>
  </si>
  <si>
    <t>145</t>
  </si>
  <si>
    <t>40445256</t>
  </si>
  <si>
    <t>svorka upínací na sloupek dopravní značky D 60mm</t>
  </si>
  <si>
    <t>269811316</t>
  </si>
  <si>
    <t>146</t>
  </si>
  <si>
    <t>40445253</t>
  </si>
  <si>
    <t>víčko plastové na sloupek D 60mm</t>
  </si>
  <si>
    <t>-400631244</t>
  </si>
  <si>
    <t>147</t>
  </si>
  <si>
    <t>915211112</t>
  </si>
  <si>
    <t xml:space="preserve">Vodorovné dopravní značení stříkaným plastem  dělící čára šířky 125 mm souvislá bílá retroreflexní</t>
  </si>
  <si>
    <t>-616109230</t>
  </si>
  <si>
    <t>148</t>
  </si>
  <si>
    <t>915211122</t>
  </si>
  <si>
    <t xml:space="preserve">Vodorovné dopravní značení stříkaným plastem  dělící čára šířky 125 mm přerušovaná bílá retroreflexní</t>
  </si>
  <si>
    <t>1418499516</t>
  </si>
  <si>
    <t>149</t>
  </si>
  <si>
    <t>915311111</t>
  </si>
  <si>
    <t xml:space="preserve">Vodorovné značení předformovaným termoplastem  dopravní značky barevné velikosti do 1 m2</t>
  </si>
  <si>
    <t>-1447533410</t>
  </si>
  <si>
    <t>150</t>
  </si>
  <si>
    <t>915611111</t>
  </si>
  <si>
    <t xml:space="preserve">Předznačení pro vodorovné značení  stříkané barvou nebo prováděné z nátěrových hmot liniové dělicí čáry, vodicí proužky</t>
  </si>
  <si>
    <t>-1422844236</t>
  </si>
  <si>
    <t>151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</si>
  <si>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</si>
  <si>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</si>
  <si>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1086531187</t>
  </si>
  <si>
    <t>152</t>
  </si>
  <si>
    <t>59217031</t>
  </si>
  <si>
    <t>obrubník betonový silniční 100 x 15 x 25 cm</t>
  </si>
  <si>
    <t>-801952183</t>
  </si>
  <si>
    <t>153</t>
  </si>
  <si>
    <t>59217029</t>
  </si>
  <si>
    <t>obrubník betonový silniční nájezdový 100x15x15 cm</t>
  </si>
  <si>
    <t>-2029232026</t>
  </si>
  <si>
    <t>154</t>
  </si>
  <si>
    <t>59217030</t>
  </si>
  <si>
    <t>obrubník betonový silniční přechodový 1000x150x150-250mm</t>
  </si>
  <si>
    <t>281402614</t>
  </si>
  <si>
    <t>155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</si>
  <si>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</si>
  <si>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</si>
  <si>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883650068</t>
  </si>
  <si>
    <t>156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</si>
  <si>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</si>
  <si>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</si>
  <si>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2037023233</t>
  </si>
  <si>
    <t>157</t>
  </si>
  <si>
    <t>59217017</t>
  </si>
  <si>
    <t>obrubník betonový chodníkový 100x10x25 cm</t>
  </si>
  <si>
    <t>-796865367</t>
  </si>
  <si>
    <t>158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</si>
  <si>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</si>
  <si>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</si>
  <si>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-789222780</t>
  </si>
  <si>
    <t>Přesun hmot a manipulace se sutí</t>
  </si>
  <si>
    <t>159</t>
  </si>
  <si>
    <t>997221551</t>
  </si>
  <si>
    <t xml:space="preserve">Vodorovná doprava suti  bez naložení, ale se složením a s hrubým urovnáním ze sypkých materiálů, na vzdálenost do 1 km</t>
  </si>
  <si>
    <t>652576312</t>
  </si>
  <si>
    <t>160</t>
  </si>
  <si>
    <t>997221559</t>
  </si>
  <si>
    <t xml:space="preserve">Vodorovná doprava suti  bez naložení, ale se složením a s hrubým urovnáním Příplatek k ceně za každý další i započatý 1 km přes 1 km</t>
  </si>
  <si>
    <t>1363898970</t>
  </si>
  <si>
    <t>161</t>
  </si>
  <si>
    <t>997221561</t>
  </si>
  <si>
    <t xml:space="preserve">Vodorovná doprava suti  bez naložení, ale se složením a s hrubým urovnáním z kusových materiálů, na vzdálenost do 1 km</t>
  </si>
  <si>
    <t>-1488442396</t>
  </si>
  <si>
    <t>162</t>
  </si>
  <si>
    <t>997221569</t>
  </si>
  <si>
    <t>-628553020</t>
  </si>
  <si>
    <t>163</t>
  </si>
  <si>
    <t>997221655</t>
  </si>
  <si>
    <t>Poplatek za uložení stavebního odpadu na skládce (skládkovné) zeminy a kamení zatříděného do Katalogu odpadů pod kódem 17 05 04</t>
  </si>
  <si>
    <t>-1406214362</t>
  </si>
  <si>
    <t>164</t>
  </si>
  <si>
    <t>99722186R</t>
  </si>
  <si>
    <t>Poplatek za recykllaci</t>
  </si>
  <si>
    <t>-939814085</t>
  </si>
  <si>
    <t>998</t>
  </si>
  <si>
    <t>Přesun hmot</t>
  </si>
  <si>
    <t>165</t>
  </si>
  <si>
    <t>998225111</t>
  </si>
  <si>
    <t xml:space="preserve">Přesun hmot pro komunikace s krytem z kameniva, monolitickým betonovým nebo živičným  dopravní vzdálenost do 200 m jakékoliv délky objektu</t>
  </si>
  <si>
    <t>280574863</t>
  </si>
  <si>
    <t>166</t>
  </si>
  <si>
    <t>998225191</t>
  </si>
  <si>
    <t xml:space="preserve">Přesun hmot pro komunikace s krytem z kameniva, monolitickým betonovým nebo živičným  Příplatek k ceně za zvětšený přesun přes vymezenou největší dopravní vzdálenost do 1000 m</t>
  </si>
  <si>
    <t>-1755674505</t>
  </si>
  <si>
    <t>SO 102.1 - Část B - Mk Čechova</t>
  </si>
  <si>
    <t>122252205</t>
  </si>
  <si>
    <t>Odkopávky a prokopávky nezapažené pro silnice a dálnice strojně v hornině třídy těžitelnosti I přes 500 do 1 000 m3</t>
  </si>
  <si>
    <t>-1103242520</t>
  </si>
  <si>
    <t>132251103</t>
  </si>
  <si>
    <t>Hloubení nezapažených rýh šířky do 800 mm strojně s urovnáním dna do předepsaného profilu a spádu v hornině třídy těžitelnosti I skupiny 3 přes 50 do 100 m3</t>
  </si>
  <si>
    <t>-537534717</t>
  </si>
  <si>
    <t>-913340303</t>
  </si>
  <si>
    <t>-1396147009</t>
  </si>
  <si>
    <t>491148814</t>
  </si>
  <si>
    <t>-1053857380</t>
  </si>
  <si>
    <t>-1773000138</t>
  </si>
  <si>
    <t>-196211116</t>
  </si>
  <si>
    <t>-96644011</t>
  </si>
  <si>
    <t>1731951510</t>
  </si>
  <si>
    <t>121151123</t>
  </si>
  <si>
    <t>Sejmutí ornice strojně při souvislé ploše přes 500 m2, tl. vrstvy do 200 mm</t>
  </si>
  <si>
    <t>-1459340455</t>
  </si>
  <si>
    <t>-132368456</t>
  </si>
  <si>
    <t>-1188283810</t>
  </si>
  <si>
    <t>-2019289889</t>
  </si>
  <si>
    <t>1659520567</t>
  </si>
  <si>
    <t>-200633478</t>
  </si>
  <si>
    <t>-2007086843</t>
  </si>
  <si>
    <t>1940973608</t>
  </si>
  <si>
    <t>112201114</t>
  </si>
  <si>
    <t>Odstranění pařezů D do 0,5 m v rovině a svahu 1:5 s odklizením do 20 m bez zasypání jámy</t>
  </si>
  <si>
    <t>1787661758</t>
  </si>
  <si>
    <t>112201115</t>
  </si>
  <si>
    <t>Odstranění pařezů D do 0,6 m v rovině a svahu 1:5 s odklizením do 20 m bez zasypánm jámy</t>
  </si>
  <si>
    <t>1514535359</t>
  </si>
  <si>
    <t>112201118</t>
  </si>
  <si>
    <t xml:space="preserve">Odstranění pařezů D do 0,9 m v rovině a svahu 1:5 s odklizením do 20 m bez  zasypání jámy</t>
  </si>
  <si>
    <t>-472089484</t>
  </si>
  <si>
    <t>112201120</t>
  </si>
  <si>
    <t>Odstranění pařezů D do 1,1 m v rovině a svahu 1:5 s odklizením do 20 m bez zasypánm jámy</t>
  </si>
  <si>
    <t>1458542480</t>
  </si>
  <si>
    <t>-1207528013</t>
  </si>
  <si>
    <t>-1185866520</t>
  </si>
  <si>
    <t>162201423</t>
  </si>
  <si>
    <t>Vodorovné přemístění větví, kmenů nebo pařezů s naložením, složením a dopravou do 1000 m pařezů kmenů, průměru přes 500 do 700 mm</t>
  </si>
  <si>
    <t>-1059196692</t>
  </si>
  <si>
    <t>162201424</t>
  </si>
  <si>
    <t>Vodorovné přemístění větví, kmenů nebo pařezů s naložením, složením a dopravou do 1000 m pařezů kmenů, průměru přes 700 do 900 mm</t>
  </si>
  <si>
    <t>-362403566</t>
  </si>
  <si>
    <t>162201520</t>
  </si>
  <si>
    <t>Vodorovné přemístění větví, kmenů nebo pařezů s naložením, složením a dopravou do 1000 m pařezů kmenů, průměru přes 900 do 1100 mm</t>
  </si>
  <si>
    <t>-954999283</t>
  </si>
  <si>
    <t>-118975851</t>
  </si>
  <si>
    <t>-233827206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</si>
  <si>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</si>
  <si>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</si>
  <si>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-161771347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</si>
  <si>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</si>
  <si>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</si>
  <si>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-318015325</t>
  </si>
  <si>
    <t>162301975</t>
  </si>
  <si>
    <t>Vodorovné přemístění větví, kmenů nebo pařezů s naložením, složením a dopravou Příplatek k cenám za každých dalších i započatých 1000 m přes 1000 m pařezů kmenů, průměru přes 900 do 1100 mm</t>
  </si>
  <si>
    <t>585511743</t>
  </si>
  <si>
    <t>-2027720325</t>
  </si>
  <si>
    <t>1336204519</t>
  </si>
  <si>
    <t>112211113</t>
  </si>
  <si>
    <t xml:space="preserve">Spálení pařezů na hromadách  průměru přes 0,50 do 1,00 m</t>
  </si>
  <si>
    <t>1693502271</t>
  </si>
  <si>
    <t>112211114</t>
  </si>
  <si>
    <t xml:space="preserve">Spálení pařezů na hromadách  průměru přes 1,00 m</t>
  </si>
  <si>
    <t>-2113285257</t>
  </si>
  <si>
    <t>-1816693968</t>
  </si>
  <si>
    <t>-888521069</t>
  </si>
  <si>
    <t>638169540</t>
  </si>
  <si>
    <t>2111001272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</si>
  <si>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</si>
  <si>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</si>
  <si>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-1259396571</t>
  </si>
  <si>
    <t>1065638031</t>
  </si>
  <si>
    <t>-1273913742</t>
  </si>
  <si>
    <t>558294234</t>
  </si>
  <si>
    <t>-250963312</t>
  </si>
  <si>
    <t>909370763</t>
  </si>
  <si>
    <t>728308703</t>
  </si>
  <si>
    <t>2113412065</t>
  </si>
  <si>
    <t>245607326</t>
  </si>
  <si>
    <t>373342173</t>
  </si>
  <si>
    <t>-464545600</t>
  </si>
  <si>
    <t>-1559846398</t>
  </si>
  <si>
    <t>-1383791989</t>
  </si>
  <si>
    <t>-1996096619</t>
  </si>
  <si>
    <t>-67019741</t>
  </si>
  <si>
    <t>-12132668</t>
  </si>
  <si>
    <t>-1136660509</t>
  </si>
  <si>
    <t>1036410R</t>
  </si>
  <si>
    <t>552074819</t>
  </si>
  <si>
    <t>-96751061</t>
  </si>
  <si>
    <t>11669341</t>
  </si>
  <si>
    <t>451774677</t>
  </si>
  <si>
    <t>-1778582276</t>
  </si>
  <si>
    <t>1808726169</t>
  </si>
  <si>
    <t>1068810284</t>
  </si>
  <si>
    <t>1697945706</t>
  </si>
  <si>
    <t>-633995297</t>
  </si>
  <si>
    <t>887630328</t>
  </si>
  <si>
    <t>1794730980</t>
  </si>
  <si>
    <t>-443805136</t>
  </si>
  <si>
    <t>1416231524</t>
  </si>
  <si>
    <t>-46989022</t>
  </si>
  <si>
    <t>-1785876123</t>
  </si>
  <si>
    <t>-1867865215</t>
  </si>
  <si>
    <t>2080646132</t>
  </si>
  <si>
    <t>-535360540</t>
  </si>
  <si>
    <t>-370886016</t>
  </si>
  <si>
    <t>1230339884</t>
  </si>
  <si>
    <t>1210290249</t>
  </si>
  <si>
    <t>485322048</t>
  </si>
  <si>
    <t>774919808</t>
  </si>
  <si>
    <t>1368377692</t>
  </si>
  <si>
    <t>1323058440</t>
  </si>
  <si>
    <t>-932455215</t>
  </si>
  <si>
    <t>-1607585087</t>
  </si>
  <si>
    <t>419415405</t>
  </si>
  <si>
    <t>467182140</t>
  </si>
  <si>
    <t>447303402</t>
  </si>
  <si>
    <t>567122111</t>
  </si>
  <si>
    <t>Podklad ze směsi stmelené cementem SC bez dilatačních spár, s rozprostřením a zhutněním SC C 8/10 (KSC I), po zhutnění tl. 120 mm</t>
  </si>
  <si>
    <t>425592883</t>
  </si>
  <si>
    <t>-1942036354</t>
  </si>
  <si>
    <t>567124113</t>
  </si>
  <si>
    <t>Podklad ze směsi stmelené cementem SC bez dilatačních spár, s rozprostřením a zhutněním SC C 12/15, po zhutnění tl. 150 mm</t>
  </si>
  <si>
    <t>891734687</t>
  </si>
  <si>
    <t>1044411570</t>
  </si>
  <si>
    <t>-1195182787</t>
  </si>
  <si>
    <t>708128747</t>
  </si>
  <si>
    <t>591241111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</si>
  <si>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</si>
  <si>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-956735397</t>
  </si>
  <si>
    <t>58381007</t>
  </si>
  <si>
    <t>kostka dlažební žula drobná 8/10</t>
  </si>
  <si>
    <t>-1657976062</t>
  </si>
  <si>
    <t>596211223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</si>
  <si>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300 m2</t>
  </si>
  <si>
    <t>451538347</t>
  </si>
  <si>
    <t>62320506</t>
  </si>
  <si>
    <t>788274043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</si>
  <si>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100 do 300 m2</t>
  </si>
  <si>
    <t>-1182449730</t>
  </si>
  <si>
    <t>-484048185</t>
  </si>
  <si>
    <t>504235379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</si>
  <si>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</si>
  <si>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</si>
  <si>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1341718137</t>
  </si>
  <si>
    <t>5924601R</t>
  </si>
  <si>
    <t>dlažba 400/400 mm tl 80mm drážková přírodní</t>
  </si>
  <si>
    <t>-979215472</t>
  </si>
  <si>
    <t>1638851417</t>
  </si>
  <si>
    <t>-645483732</t>
  </si>
  <si>
    <t>1642800578</t>
  </si>
  <si>
    <t>877310320</t>
  </si>
  <si>
    <t>Montáž tvarovek na kanalizačním plastovém potrubí z PP nebo PVC-U hladkého plnostěnného odboček DN 150</t>
  </si>
  <si>
    <t>881654521</t>
  </si>
  <si>
    <t>28617205.1</t>
  </si>
  <si>
    <t>odbočka kanalizační PP třívrstvá SN16 45° DN 150/150</t>
  </si>
  <si>
    <t>-1790143401</t>
  </si>
  <si>
    <t>1685498201</t>
  </si>
  <si>
    <t>723677525</t>
  </si>
  <si>
    <t>1160399089</t>
  </si>
  <si>
    <t>2128027402</t>
  </si>
  <si>
    <t>147261659</t>
  </si>
  <si>
    <t>-1620897155</t>
  </si>
  <si>
    <t>-1066692144</t>
  </si>
  <si>
    <t>1281724116</t>
  </si>
  <si>
    <t>1314382484</t>
  </si>
  <si>
    <t>842685781</t>
  </si>
  <si>
    <t>1447160107</t>
  </si>
  <si>
    <t>824511791</t>
  </si>
  <si>
    <t>545916223</t>
  </si>
  <si>
    <t>-459961146</t>
  </si>
  <si>
    <t>1346406220</t>
  </si>
  <si>
    <t>1049896531</t>
  </si>
  <si>
    <t>-491277101</t>
  </si>
  <si>
    <t>-1931560111</t>
  </si>
  <si>
    <t>1810743059</t>
  </si>
  <si>
    <t>-595941535</t>
  </si>
  <si>
    <t>770103590</t>
  </si>
  <si>
    <t>1209689386</t>
  </si>
  <si>
    <t>-384323491</t>
  </si>
  <si>
    <t>-359739016</t>
  </si>
  <si>
    <t>1221594030</t>
  </si>
  <si>
    <t>-1566946910</t>
  </si>
  <si>
    <t>495961888</t>
  </si>
  <si>
    <t>-606375761</t>
  </si>
  <si>
    <t>518834781</t>
  </si>
  <si>
    <t>264400589</t>
  </si>
  <si>
    <t>214870267</t>
  </si>
  <si>
    <t>158515502</t>
  </si>
  <si>
    <t>-1867838319</t>
  </si>
  <si>
    <t>-1108298444</t>
  </si>
  <si>
    <t>-1720621019</t>
  </si>
  <si>
    <t>1351996289</t>
  </si>
  <si>
    <t>-818869421</t>
  </si>
  <si>
    <t>-1943859119</t>
  </si>
  <si>
    <t>-953397513</t>
  </si>
  <si>
    <t>-490204804</t>
  </si>
  <si>
    <t>-324326180</t>
  </si>
  <si>
    <t>2052810023</t>
  </si>
  <si>
    <t>-431540184</t>
  </si>
  <si>
    <t>-686526483</t>
  </si>
  <si>
    <t>2122241229</t>
  </si>
  <si>
    <t>SO 102.2 - Část B - MK Dolní</t>
  </si>
  <si>
    <t>756937582</t>
  </si>
  <si>
    <t>132251101</t>
  </si>
  <si>
    <t>Hloubení nezapažených rýh šířky do 800 mm strojně s urovnáním dna do předepsaného profilu a spádu v hornině třídy těžitelnosti I skupiny 3 do 20 m3</t>
  </si>
  <si>
    <t>-548780858</t>
  </si>
  <si>
    <t>-1339102390</t>
  </si>
  <si>
    <t>-1114259846</t>
  </si>
  <si>
    <t>674341451</t>
  </si>
  <si>
    <t>-1166583658</t>
  </si>
  <si>
    <t>1042833101</t>
  </si>
  <si>
    <t>1034081435</t>
  </si>
  <si>
    <t>-1306192070</t>
  </si>
  <si>
    <t>606562237</t>
  </si>
  <si>
    <t>-482185372</t>
  </si>
  <si>
    <t>-1054862743</t>
  </si>
  <si>
    <t>-1445376026</t>
  </si>
  <si>
    <t>-1472365076</t>
  </si>
  <si>
    <t>-1129279646</t>
  </si>
  <si>
    <t>375305666</t>
  </si>
  <si>
    <t>-1407274168</t>
  </si>
  <si>
    <t>1414618378</t>
  </si>
  <si>
    <t>380067322</t>
  </si>
  <si>
    <t>-2029616370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</si>
  <si>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</si>
  <si>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</si>
  <si>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-1619525569</t>
  </si>
  <si>
    <t>-920371220</t>
  </si>
  <si>
    <t>-1427358571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</si>
  <si>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</si>
  <si>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</si>
  <si>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-1125337010</t>
  </si>
  <si>
    <t>1141220803</t>
  </si>
  <si>
    <t>73011563</t>
  </si>
  <si>
    <t>109483765</t>
  </si>
  <si>
    <t>866889765</t>
  </si>
  <si>
    <t>-783332240</t>
  </si>
  <si>
    <t>1650185361</t>
  </si>
  <si>
    <t>-1403980914</t>
  </si>
  <si>
    <t>238637319</t>
  </si>
  <si>
    <t>-765483611</t>
  </si>
  <si>
    <t>-1851673896</t>
  </si>
  <si>
    <t>-123831901</t>
  </si>
  <si>
    <t>2057759214</t>
  </si>
  <si>
    <t>529691435</t>
  </si>
  <si>
    <t>-417744810</t>
  </si>
  <si>
    <t>763212064</t>
  </si>
  <si>
    <t>-1068712792</t>
  </si>
  <si>
    <t>-1629999013</t>
  </si>
  <si>
    <t>-29397680</t>
  </si>
  <si>
    <t>-28277972</t>
  </si>
  <si>
    <t>-1049704679</t>
  </si>
  <si>
    <t>908623878</t>
  </si>
  <si>
    <t>-99960024</t>
  </si>
  <si>
    <t>-796551054</t>
  </si>
  <si>
    <t>275353101</t>
  </si>
  <si>
    <t>Bednění kotevních otvorů a prostupů v základových konstrukcích v patkách včetně polohového zajištění a odbednění, popř. ztraceného bednění z pletiva apod. průřezu do 0,01 m2, hl. do 0,25 m</t>
  </si>
  <si>
    <t>955268459</t>
  </si>
  <si>
    <t>-1842460781</t>
  </si>
  <si>
    <t>-1523111388</t>
  </si>
  <si>
    <t>326238303</t>
  </si>
  <si>
    <t>-705790412</t>
  </si>
  <si>
    <t>34894213R</t>
  </si>
  <si>
    <t>Z</t>
  </si>
  <si>
    <t>1308280640</t>
  </si>
  <si>
    <t>-643410652</t>
  </si>
  <si>
    <t>1109344957</t>
  </si>
  <si>
    <t>-415024583</t>
  </si>
  <si>
    <t>-1682671653</t>
  </si>
  <si>
    <t>-178303455</t>
  </si>
  <si>
    <t>1686520641</t>
  </si>
  <si>
    <t>564861011</t>
  </si>
  <si>
    <t>Podklad ze štěrkodrti ŠD s rozprostřením a zhutněním plochy jednotlivě do 100 m2, po zhutnění tl. 200 mm</t>
  </si>
  <si>
    <t>609882243</t>
  </si>
  <si>
    <t>442531668</t>
  </si>
  <si>
    <t>565181111</t>
  </si>
  <si>
    <t>Vyrovnání povrchu dosavadních podkladů s rozprostřením hmot a zhutněním obalovaným kamenivem ACP (OK) tl. 150 mm</t>
  </si>
  <si>
    <t>-306199424</t>
  </si>
  <si>
    <t>2020764809</t>
  </si>
  <si>
    <t>-564513509</t>
  </si>
  <si>
    <t>400948406</t>
  </si>
  <si>
    <t>-1448446086</t>
  </si>
  <si>
    <t>-2082388559</t>
  </si>
  <si>
    <t>596211221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</si>
  <si>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přes 50 do 100 m2</t>
  </si>
  <si>
    <t>-567319280</t>
  </si>
  <si>
    <t>-1879604726</t>
  </si>
  <si>
    <t>889342211</t>
  </si>
  <si>
    <t>835848886</t>
  </si>
  <si>
    <t>596212221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</si>
  <si>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50 do 100 m2</t>
  </si>
  <si>
    <t>-1703414800</t>
  </si>
  <si>
    <t>-1868070202</t>
  </si>
  <si>
    <t>59246088</t>
  </si>
  <si>
    <t>dlažba pro nevidomé betonová 200x200mm tl 80mm barevná</t>
  </si>
  <si>
    <t>-505696735</t>
  </si>
  <si>
    <t>338795916</t>
  </si>
  <si>
    <t>-1707437088</t>
  </si>
  <si>
    <t>1345251695</t>
  </si>
  <si>
    <t>501709776</t>
  </si>
  <si>
    <t>-567161692</t>
  </si>
  <si>
    <t>1207388170</t>
  </si>
  <si>
    <t>1744098268</t>
  </si>
  <si>
    <t>-1233890078</t>
  </si>
  <si>
    <t>659123010</t>
  </si>
  <si>
    <t>-1619808375</t>
  </si>
  <si>
    <t>1567009507</t>
  </si>
  <si>
    <t>-1413534707</t>
  </si>
  <si>
    <t>1482242868</t>
  </si>
  <si>
    <t>-330179586</t>
  </si>
  <si>
    <t>374193555</t>
  </si>
  <si>
    <t>-127820706</t>
  </si>
  <si>
    <t>-961451277</t>
  </si>
  <si>
    <t>1484734964</t>
  </si>
  <si>
    <t>712023514</t>
  </si>
  <si>
    <t>-528721839</t>
  </si>
  <si>
    <t>1717699019</t>
  </si>
  <si>
    <t>2054938654</t>
  </si>
  <si>
    <t>-1673589269</t>
  </si>
  <si>
    <t>-1138675224</t>
  </si>
  <si>
    <t>24366197</t>
  </si>
  <si>
    <t>-1892928763</t>
  </si>
  <si>
    <t>1204117192</t>
  </si>
  <si>
    <t>-763117732</t>
  </si>
  <si>
    <t>656033250</t>
  </si>
  <si>
    <t>-1215810674</t>
  </si>
  <si>
    <t>2058509977</t>
  </si>
  <si>
    <t>1076738315</t>
  </si>
  <si>
    <t>-526477820</t>
  </si>
  <si>
    <t>-1419114590</t>
  </si>
  <si>
    <t>572726608</t>
  </si>
  <si>
    <t>-1753996299</t>
  </si>
  <si>
    <t>-2034285012</t>
  </si>
  <si>
    <t>102747657</t>
  </si>
  <si>
    <t>-1163988080</t>
  </si>
  <si>
    <t>-1145800334</t>
  </si>
  <si>
    <t>1557716537</t>
  </si>
  <si>
    <t>-432720596</t>
  </si>
  <si>
    <t>SO 301 - Kanalizace dešťová</t>
  </si>
  <si>
    <t>J.Košík</t>
  </si>
  <si>
    <t>1 - Zemní práce</t>
  </si>
  <si>
    <t>11 - Přípravné a přidružené práce</t>
  </si>
  <si>
    <t>2 - Základy a zvláštní zakládání</t>
  </si>
  <si>
    <t>45 - Podkladní a vedlejší konstrukce</t>
  </si>
  <si>
    <t>46 - Zpevněné plochy</t>
  </si>
  <si>
    <t>56 - Podkladní vrstvy komunikací a zpevněných ploch</t>
  </si>
  <si>
    <t>57 - Kryty štěrkových a živičných komunikací</t>
  </si>
  <si>
    <t>87 - Potrubí z trub z plastických hmot</t>
  </si>
  <si>
    <t>89 - Ostatní konstrukce na trubním vedení</t>
  </si>
  <si>
    <t>91 - Doplňující práce na komunikaci</t>
  </si>
  <si>
    <t>96 - Bourání konstrukcí</t>
  </si>
  <si>
    <t>99 - Staveništní přesun hmot</t>
  </si>
  <si>
    <t>D96 - Přesuny suti a vybouraných hmot</t>
  </si>
  <si>
    <t>Celkem - Celkem</t>
  </si>
  <si>
    <t>115101201R00</t>
  </si>
  <si>
    <t xml:space="preserve">Čerpání vody na dopravní výšku do 10 m  s uvažovaným průměrným přítokem do 500 l/min</t>
  </si>
  <si>
    <t>h</t>
  </si>
  <si>
    <t>115101301R00</t>
  </si>
  <si>
    <t xml:space="preserve">Pohotovost záložní čerpací soupravy na dopravní výšku do 10 m  s uvažovaným průměrným přítokem do 500 l/min</t>
  </si>
  <si>
    <t>den</t>
  </si>
  <si>
    <t>119001401R00</t>
  </si>
  <si>
    <t xml:space="preserve">Dočasné zajištění podzemního potrubí nebo vedení ocelového potrubí  DN  do 200 mm</t>
  </si>
  <si>
    <t>119001412R00</t>
  </si>
  <si>
    <t xml:space="preserve">Dočasné zajištění podzemního potrubí nebo vedení betonového potrubí  DN  přes 200  do 500 mm</t>
  </si>
  <si>
    <t>119001421R00</t>
  </si>
  <si>
    <t>Dočasné zajištění podzemního potrubí nebo vedení kabelů do 3 kabelů</t>
  </si>
  <si>
    <t>121101101R00</t>
  </si>
  <si>
    <t>Sejmutí ornice s přemístěním na vzdálenost do 50 m</t>
  </si>
  <si>
    <t>129103101R00</t>
  </si>
  <si>
    <t>Čištění koryt vodotečí hloubce koryta do 2,5 m, pří šířce původního dna do 5 m, v horninách 1 a 2</t>
  </si>
  <si>
    <t>130001101R00</t>
  </si>
  <si>
    <t>Příplatek k cenám za ztížené vykopávky v horninách jakékoliv třídy</t>
  </si>
  <si>
    <t>132101212R00</t>
  </si>
  <si>
    <t>Hloubení rýh šířky přes 60 do 200 cm do 1000 m3, v hornině 1-2, hloubení strojně</t>
  </si>
  <si>
    <t>132201212R00</t>
  </si>
  <si>
    <t>Hloubení rýh šířky přes 60 do 200 cm do 1000 m3, v hornině 3, hloubení strojně</t>
  </si>
  <si>
    <t>132201219R00</t>
  </si>
  <si>
    <t>Hloubení rýh šířky přes 60 do 200 cm příplatek za lepivost, v hornině 3,</t>
  </si>
  <si>
    <t>132301212R00</t>
  </si>
  <si>
    <t>Hloubení rýh šířky přes 60 do 200 cm do 1000 m3, v hornině 4, hloubení strojně</t>
  </si>
  <si>
    <t>132301219R00</t>
  </si>
  <si>
    <t>Hloubení rýh šířky přes 60 do 200 cm příplatek za lepivost, v hornině 4,</t>
  </si>
  <si>
    <t>151101101R00</t>
  </si>
  <si>
    <t xml:space="preserve">Zřízení pažení a rozepření stěn rýh příložné  pro jakoukoliv mezerovitost, hloubky do 2 m</t>
  </si>
  <si>
    <t>151101102R00</t>
  </si>
  <si>
    <t xml:space="preserve">Zřízení pažení a rozepření stěn rýh příložné  pro jakoukoliv mezerovitost, hloubky do 4 m</t>
  </si>
  <si>
    <t>151101111R00</t>
  </si>
  <si>
    <t>Odstranění pažení a rozepření rýh příložné , hloubky do 2 m</t>
  </si>
  <si>
    <t>151101112R00</t>
  </si>
  <si>
    <t>Odstranění pažení a rozepření rýh příložné , hloubky do 4 m</t>
  </si>
  <si>
    <t>161101102R00</t>
  </si>
  <si>
    <t>Svislé přemístění výkopku z horniny 1 až 4, při hloubce výkopu přes 2,5 do 4 m</t>
  </si>
  <si>
    <t>162701105R00</t>
  </si>
  <si>
    <t xml:space="preserve">Vodorovné přemístění výkopku z horniny 1 až 4, na vzdálenost přes 9 000  do 10 000 m</t>
  </si>
  <si>
    <t>174101101R00</t>
  </si>
  <si>
    <t>Zásyp sypaninou se zhutněním jam, šachet, rýh nebo kolem objektů v těchto vykopávkách</t>
  </si>
  <si>
    <t>175101101R00</t>
  </si>
  <si>
    <t>Obsyp potrubí bez prohození sypaniny, bez dodávky obsypového materiálu</t>
  </si>
  <si>
    <t>180402111R00</t>
  </si>
  <si>
    <t>Založení trávníku parkový trávník, výsevem, v rovině nebo na svahu do 1:5</t>
  </si>
  <si>
    <t>181301102R00</t>
  </si>
  <si>
    <t>Rozprostření a urovnání ornice v rovině v souvislé ploše do 500 m2, tloušťka vrstvy přes 100 do 150 mm</t>
  </si>
  <si>
    <t>183403114R00</t>
  </si>
  <si>
    <t>Obdělávání půdy kultivátorováním, v rovině nebo na svahu 1:5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</si>
  <si>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</si>
  <si>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</si>
  <si>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</si>
  <si>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</si>
  <si>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</si>
  <si>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</si>
  <si>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199000002R00</t>
  </si>
  <si>
    <t>Poplatky za skládku horniny 1- 4, skupina 17 05 04 z Katalogu odpadů</t>
  </si>
  <si>
    <t>460110001R00</t>
  </si>
  <si>
    <t>Sonda pro vyhledání kabelů - výkop</t>
  </si>
  <si>
    <t>460110101R00</t>
  </si>
  <si>
    <t>Sonda pro vyhledání kabelů - zához</t>
  </si>
  <si>
    <t>00572465R</t>
  </si>
  <si>
    <t>směs travní standard</t>
  </si>
  <si>
    <t>583320831R</t>
  </si>
  <si>
    <t>Kamenivo stanovené přírodní; těžené; 0/8; OH = 2,58 Mg/m3; štěrkopísek</t>
  </si>
  <si>
    <t>583423203R</t>
  </si>
  <si>
    <t>Kamenivo nestanovené drcené; frakce 0,0 až 32,0 mm</t>
  </si>
  <si>
    <t>113107420R00</t>
  </si>
  <si>
    <t>Odstranění podkladů nebo krytů z kameniva těženého, v ploše jednotlivě nad 50 m2, tloušťka vrstvy 200 mm</t>
  </si>
  <si>
    <t>113107620R00</t>
  </si>
  <si>
    <t>Odstranění podkladů nebo krytů z kameniva hrubého drceného, v ploše jednotlivě nad 50 m2, tloušťka vrstvy 200 mm</t>
  </si>
  <si>
    <t>113108410R00</t>
  </si>
  <si>
    <t>Odstranění podkladů nebo krytů živičných, v ploše jednotlivě nad 50 m2, tloušťka vrstvy 100 mm</t>
  </si>
  <si>
    <t>113202111R00</t>
  </si>
  <si>
    <t>Vytrhání obrub z krajníků nebo obrubníků stojatých</t>
  </si>
  <si>
    <t>Základy a zvláštní zakládání</t>
  </si>
  <si>
    <t>212572111R00</t>
  </si>
  <si>
    <t>Lože pro trativody ze štěrkopísku tříděného</t>
  </si>
  <si>
    <t>212571111R00</t>
  </si>
  <si>
    <t>Výplň trativodů štěrkopískem, tříděným</t>
  </si>
  <si>
    <t>212753114R00</t>
  </si>
  <si>
    <t>Plastové drenážní trubky montáž ohebné plastové drenážní trubky do rýhy, DN 100, bez lože</t>
  </si>
  <si>
    <t>271571111R00</t>
  </si>
  <si>
    <t>Polštáře zhutněné pod základy štěrkopísek tříděný,</t>
  </si>
  <si>
    <t>28611225.AR</t>
  </si>
  <si>
    <t>Trubka plastová drenážní spoj: drážkový; potrubí: jednovrstvé; materiál: PVC; povrch: žebrovaný; ohebná; DN = 160; vsakovací plocha = 44,0 cm2/m</t>
  </si>
  <si>
    <t>Podkladní a vedlejší konstrukce</t>
  </si>
  <si>
    <t>451573111R00</t>
  </si>
  <si>
    <t xml:space="preserve">Lože pod potrubí, stoky a drobné objekty z písku a štěrkopísku  do 65 mm</t>
  </si>
  <si>
    <t>452112111R00</t>
  </si>
  <si>
    <t>Osazení betonových dílců pod potrubí prstenců nebo rámůpod poklopy a mříže výšky do 100 mm</t>
  </si>
  <si>
    <t>452112121R00</t>
  </si>
  <si>
    <t>Osazení betonových dílců pod potrubí prstenců nebo rámůpod poklopy a mříže výšky přes 100 do 200 mm</t>
  </si>
  <si>
    <t>452311131R00</t>
  </si>
  <si>
    <t>Podkladní a zajišťovací konstrukce z betonu desky pod potrubí, stoky a drobné objekty , z betonu prostého třídy C 12/15</t>
  </si>
  <si>
    <t>452386111R00</t>
  </si>
  <si>
    <t>Podkladní a vyrovnávací konstrukce vyrovnávací prstence z betonu prostého třídy C -/7,5, výšky do 100 mm</t>
  </si>
  <si>
    <t>59224346R</t>
  </si>
  <si>
    <t>prstenec vyrovnávací šachetní; betonový; TBW; DN = 625,0 mm; h = 40,0 mm; s = 120,00 mm</t>
  </si>
  <si>
    <t>59224347.AR</t>
  </si>
  <si>
    <t>prstenec vyrovnávací šachetní; betonový; TBW; DN = 625,0 mm; h = 60,0 mm; s = 120,00 mm</t>
  </si>
  <si>
    <t>59224348.AR</t>
  </si>
  <si>
    <t>prstenec vyrovnávací šachetní; betonový; TBW; DN = 625,0 mm; h = 80,0 mm; s = 120,00 mm</t>
  </si>
  <si>
    <t>59224349.AR</t>
  </si>
  <si>
    <t>prstenec vyrovnávací šachetní; betonový; TBW; DN = 625,0 mm; h = 100,0 mm; s = 120,00 mm</t>
  </si>
  <si>
    <t>59224349R</t>
  </si>
  <si>
    <t>prstenec vyrovnávací šachetní; betonový; TBW; DN = 625,0 mm; h = 120,0 mm; s = 120,00 mm</t>
  </si>
  <si>
    <t>Zpevněné plochy</t>
  </si>
  <si>
    <t>465513417R00</t>
  </si>
  <si>
    <t>Oprava dlažeb z lomového kamene oprava dlažeb z lomového kamene, na cementovou maltu, tloušťka 400 mm, vyspárování cementovou maltou</t>
  </si>
  <si>
    <t>Podkladní vrstvy komunikací a zpevněných ploch</t>
  </si>
  <si>
    <t>566903111R00</t>
  </si>
  <si>
    <t>Vyspravení podkladu po překopech kamenivem hrubým drceným</t>
  </si>
  <si>
    <t>Kryty štěrkových a živičných komunikací</t>
  </si>
  <si>
    <t>572952111R00</t>
  </si>
  <si>
    <t>Vyspravení krytu po překopech pro inženýrské sítě asfaltovým betonem, po zhutnění tloušťky 30 až 50 mm</t>
  </si>
  <si>
    <t>Potrubí z trub z plastických hmot</t>
  </si>
  <si>
    <t>871373121R00</t>
  </si>
  <si>
    <t xml:space="preserve">Montáž potrubí z trub z plastů těsněných gumovým kroužkem  DN 300 mm</t>
  </si>
  <si>
    <t>877363121R00</t>
  </si>
  <si>
    <t>Montáž tvarovek na potrubí z trub z plastů těsněných gumovým kroužkem odbočných DN 250 mm</t>
  </si>
  <si>
    <t>286111923R</t>
  </si>
  <si>
    <t>Trubka plastová pro venkovní kanalizaci spoj: hrdlový; potrubí: vícevrstvé; skladba: PVC-U - PVC-U - PVC-U; povrch: hladký; DN/OD = 250; de = 250,0 mm; tl. stěny = 8,2 mm; l = 6 000 mm; SN 12</t>
  </si>
  <si>
    <t>286111955R</t>
  </si>
  <si>
    <t>Trubka plastová pro venkovní kanalizaci spoj: hrdlový; potrubí: vícevrstvé; skladba: PVC-U - PVC-U - PVC-U; povrch: hladký; DN/OD = 250; de = 250,0 mm; tl. stěny = 9,3 mm; l = 6 000 mm; SN 16</t>
  </si>
  <si>
    <t>28651712.AR</t>
  </si>
  <si>
    <t>Odbočka plastová pro venkovní kanalizaci typ: jednoduchá, redukovaná; spoj: hrdlový; potrubí: jednovrstvé; materiál: PVC-U; povrch: hladký; úhel = 45,0 °; DN = 250; DN3 = 150; SDR 41,0; SN 8</t>
  </si>
  <si>
    <t>Ostatní konstrukce na trubním vedení</t>
  </si>
  <si>
    <t>892585111R00</t>
  </si>
  <si>
    <t xml:space="preserve">Zkoušky těsnosti kanalizačního potrubí zabezpečení konců a zkouška vzduchem kanalizačního potrubí   do DN 300 mm</t>
  </si>
  <si>
    <t>úsek</t>
  </si>
  <si>
    <t>892855115R00</t>
  </si>
  <si>
    <t>Kamerové prohlídky potrubí do 500 m</t>
  </si>
  <si>
    <t>894421111RT1</t>
  </si>
  <si>
    <t>Osazení betonových dílců pro šachty podle DIN 4034 skruže rovné, o hmotnosti do 0,5 t</t>
  </si>
  <si>
    <t>894421112RT1</t>
  </si>
  <si>
    <t>Osazení betonových dílců pro šachty podle DIN 4034 skruže rovné, o hmotnosti do 1,4 t</t>
  </si>
  <si>
    <t>894422111RT1</t>
  </si>
  <si>
    <t>Osazení betonových dílců pro šachty podle DIN 4034 skruže přechodové, pro jakoukoliv hmotnost</t>
  </si>
  <si>
    <t>894423111RT1</t>
  </si>
  <si>
    <t>Osazení betonových dílců pro šachty podle DIN 4034 šachtového dna, o hmotnosti do 2 t</t>
  </si>
  <si>
    <t>899104111R00</t>
  </si>
  <si>
    <t>Osazení poklopů litinových a ocelových o hmotnost jednotlivě přes 150 kg</t>
  </si>
  <si>
    <t>899711122R00</t>
  </si>
  <si>
    <t>Výstražné fólie výstražná fólie pro kanalizaci, šířka 30 cm</t>
  </si>
  <si>
    <t>890001</t>
  </si>
  <si>
    <t>regulátor průtoku z retenční nádrže, průtok od 3 do 5 l/s výška vody 0,5 m, dodávka a montáž</t>
  </si>
  <si>
    <t>890002</t>
  </si>
  <si>
    <t>vyvrtání otvoru pro potrubí DN 250 v rev.šachtě pro přepad z RN, dodávka a montáž</t>
  </si>
  <si>
    <t>89003</t>
  </si>
  <si>
    <t>retenční nádrž PNO 280/530/87 BZP-už. objem 12,73m3, dodávka a montáž</t>
  </si>
  <si>
    <t>89004</t>
  </si>
  <si>
    <t>retenční nádrž PNO 280/530/25 ZDP -10, se vstupním otvorem 1x DN1000, dodávka a montáž</t>
  </si>
  <si>
    <t>89005</t>
  </si>
  <si>
    <t>retenční nádrž TZK-Q.1 100-63/17, dodávka a montáž</t>
  </si>
  <si>
    <t>89006</t>
  </si>
  <si>
    <t>retenční nádrž TBW-Q.1 63/10, dodávka a montáž</t>
  </si>
  <si>
    <t>89007</t>
  </si>
  <si>
    <t>retenční nádrž KB 03 poklop litinový bez odvět. "B3" B125, dodávka a montáž</t>
  </si>
  <si>
    <t>89008</t>
  </si>
  <si>
    <t>retenční nádrž prostup potrubí DN250 bez vložky a těsnění, dodávka a montáž</t>
  </si>
  <si>
    <t>89009</t>
  </si>
  <si>
    <t>retenční nádrž Doprava: Hodonín - Otrokovice / nadrozměr / 2 kam, dodávka a montáž</t>
  </si>
  <si>
    <t>89010</t>
  </si>
  <si>
    <t>retenční nádrž bezpečnostní přepad DN 250 dl. 1,0 m, dodávka a montáž</t>
  </si>
  <si>
    <t>55243347R</t>
  </si>
  <si>
    <t>poklop kanalizační; litinový; D výrobku 610 mm; únosnost D 400 kN; s odvětráním</t>
  </si>
  <si>
    <t>59224353.AR</t>
  </si>
  <si>
    <t>konus šachetní; železobetonový; TBR; d = 1 240,0 mm; DN = 1 000,0 mm; DN 2 = 625 mm; h = 580 mm; počet stupadel 2; ocelové s PE povlakem, kapsové</t>
  </si>
  <si>
    <t>59224354R</t>
  </si>
  <si>
    <t>deska zákrytová šachetní železobetonová; TZK; D1 = 1 000 mm; D = 1 240 mm; D vnitřní 625 mm; h = 165 mm</t>
  </si>
  <si>
    <t>59224358.AR</t>
  </si>
  <si>
    <t>skruž železobetonová TBS; DN = 1 000,0 mm; h = 250,0 mm; s = 120,00 mm; počet stupadel 1; ocelové s PE povlakem; beton C 40/50</t>
  </si>
  <si>
    <t>59224361.AR</t>
  </si>
  <si>
    <t>skruž železobetonová TBS; DN = 1 000,0 mm; h = 500,0 mm; s = 120,00 mm; počet stupadel 2; ocelové s PE povlakem; beton C 40/50</t>
  </si>
  <si>
    <t>59224364.AR</t>
  </si>
  <si>
    <t>skruž železobetonová TBS; DN = 1 000,0 mm; h = 1 000,0 mm; s = 120,00 mm; počet stupadel 4; ocelové s PE povlakem; beton C 40/50</t>
  </si>
  <si>
    <t>168</t>
  </si>
  <si>
    <t>59224367.T01</t>
  </si>
  <si>
    <t>Dno šachetní přímé TBZ-Q.1 100/1009 KOM tl. 15 cm</t>
  </si>
  <si>
    <t>170</t>
  </si>
  <si>
    <t>59224367.T02</t>
  </si>
  <si>
    <t>Dno šachetní přímé TBZ-Q.1 100/459 KOM tl. 15 cm</t>
  </si>
  <si>
    <t>172</t>
  </si>
  <si>
    <t>59224367.T03</t>
  </si>
  <si>
    <t>Dno šachetní přímé TBZ-Q.1 100/609 KOM tl. 15 cm</t>
  </si>
  <si>
    <t>174</t>
  </si>
  <si>
    <t>59224367.T04</t>
  </si>
  <si>
    <t>Dno šachetní přímé TBZ-Q.1 100/657 KOM tl. 15 cm</t>
  </si>
  <si>
    <t>176</t>
  </si>
  <si>
    <t>59224367.T05</t>
  </si>
  <si>
    <t>Dno šachetní přímé TBZ-Q.1 100/457 KOM tl. 15 cm</t>
  </si>
  <si>
    <t>178</t>
  </si>
  <si>
    <t>59224368.AR</t>
  </si>
  <si>
    <t>dno šachetní přímé; železobeton; TBZ; DN = 1 000,0 mm; D odtoku do 600 mm; h = 1 000 mm; t = 150 mm; beton C 40/50</t>
  </si>
  <si>
    <t>180</t>
  </si>
  <si>
    <t>59224373.AR</t>
  </si>
  <si>
    <t>profil těsnicí elastomerní; pro spojení betonových šachetních dílů; tvar kruh; d = 1 000,0 mm</t>
  </si>
  <si>
    <t>182</t>
  </si>
  <si>
    <t>Doplňující práce na komunikaci</t>
  </si>
  <si>
    <t>599141111R00</t>
  </si>
  <si>
    <t>Vyplnění spár mezi silničními panely živičnou zálivkou</t>
  </si>
  <si>
    <t>184</t>
  </si>
  <si>
    <t>917832111RT7</t>
  </si>
  <si>
    <t xml:space="preserve">Osazení silničního nebo chodníkového obrubníku včetně dodávky betonovéího obrubníku  1000/150/250 mm, stojatého, bez boční opěry, do lože z betonu prostého C 12/15</t>
  </si>
  <si>
    <t>186</t>
  </si>
  <si>
    <t>919731121R00</t>
  </si>
  <si>
    <t>Zarovnání styčné plochy podkladu nebo krytu živičné, tloušťky do 50 mm</t>
  </si>
  <si>
    <t>188</t>
  </si>
  <si>
    <t>919735112R00</t>
  </si>
  <si>
    <t>Řezání stávajících krytů nebo podkladů živičných, hloubky přes 50 do 100 mm</t>
  </si>
  <si>
    <t>190</t>
  </si>
  <si>
    <t>Bourání konstrukcí</t>
  </si>
  <si>
    <t>960191241R00</t>
  </si>
  <si>
    <t>Bourání konstrukcí vodních staveb kamenné kvádry</t>
  </si>
  <si>
    <t>192</t>
  </si>
  <si>
    <t>Staveništní přesun hmot</t>
  </si>
  <si>
    <t>998276101R00</t>
  </si>
  <si>
    <t>Přesun hmot pro trubní vedení z trub plastových nebo sklolaminátových v otevřeném výkopu</t>
  </si>
  <si>
    <t>194</t>
  </si>
  <si>
    <t>D96</t>
  </si>
  <si>
    <t>Přesuny suti a vybouraných hmot</t>
  </si>
  <si>
    <t>979089001R00</t>
  </si>
  <si>
    <t>Poplatek za uložení</t>
  </si>
  <si>
    <t>196</t>
  </si>
  <si>
    <t>979999981R00</t>
  </si>
  <si>
    <t>Poplatek za recyklaci, betonu, kusovost do 1600 cm2, skupina 17 01 01 z Katalogu odpadů</t>
  </si>
  <si>
    <t>198</t>
  </si>
  <si>
    <t>979999995R00</t>
  </si>
  <si>
    <t>Poplatek za recyklaci, obalovaného kameniva a asfaltu, kusovost do 1600 cm2, skupina 17 03 02 z Katalogu odpadů</t>
  </si>
  <si>
    <t>200</t>
  </si>
  <si>
    <t>979082213R00</t>
  </si>
  <si>
    <t>Vodorovná doprava suti po suchu bez naložení, ale se složením a hrubým urovnáním na vzdálenost do 1 km</t>
  </si>
  <si>
    <t>202</t>
  </si>
  <si>
    <t>979082219R00</t>
  </si>
  <si>
    <t>Vodorovná doprava suti po suchu příplatek k ceně za každý další i započatý 1 km přes 1 km</t>
  </si>
  <si>
    <t>204</t>
  </si>
  <si>
    <t>Celkem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</si>
</sst>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062024-2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Otrokovice - rekonstrukce místní komunikace Čechova - verze 2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Otrokovice střed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12. 2. 2024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Otrokovice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Ing.K.Prokůpek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Ing.L.Alster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000 - Vedlejší a ostat...'!J30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'SO 000 - Vedlejší a ostat...'!P121</f>
        <v>0</v>
      </c>
      <c r="AV95" s="125">
        <f>'SO 000 - Vedlejší a ostat...'!J33</f>
        <v>0</v>
      </c>
      <c r="AW95" s="125">
        <f>'SO 000 - Vedlejší a ostat...'!J34</f>
        <v>0</v>
      </c>
      <c r="AX95" s="125">
        <f>'SO 000 - Vedlejší a ostat...'!J35</f>
        <v>0</v>
      </c>
      <c r="AY95" s="125">
        <f>'SO 000 - Vedlejší a ostat...'!J36</f>
        <v>0</v>
      </c>
      <c r="AZ95" s="125">
        <f>'SO 000 - Vedlejší a ostat...'!F33</f>
        <v>0</v>
      </c>
      <c r="BA95" s="125">
        <f>'SO 000 - Vedlejší a ostat...'!F34</f>
        <v>0</v>
      </c>
      <c r="BB95" s="125">
        <f>'SO 000 - Vedlejší a ostat...'!F35</f>
        <v>0</v>
      </c>
      <c r="BC95" s="125">
        <f>'SO 000 - Vedlejší a ostat...'!F36</f>
        <v>0</v>
      </c>
      <c r="BD95" s="127">
        <f>'SO 000 - Vedlejší a ostat...'!F37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101 - Část A - MK Čechova'!J30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'SO 101 - Část A - MK Čechova'!P129</f>
        <v>0</v>
      </c>
      <c r="AV96" s="125">
        <f>'SO 101 - Část A - MK Čechova'!J33</f>
        <v>0</v>
      </c>
      <c r="AW96" s="125">
        <f>'SO 101 - Část A - MK Čechova'!J34</f>
        <v>0</v>
      </c>
      <c r="AX96" s="125">
        <f>'SO 101 - Část A - MK Čechova'!J35</f>
        <v>0</v>
      </c>
      <c r="AY96" s="125">
        <f>'SO 101 - Část A - MK Čechova'!J36</f>
        <v>0</v>
      </c>
      <c r="AZ96" s="125">
        <f>'SO 101 - Část A - MK Čechova'!F33</f>
        <v>0</v>
      </c>
      <c r="BA96" s="125">
        <f>'SO 101 - Část A - MK Čechova'!F34</f>
        <v>0</v>
      </c>
      <c r="BB96" s="125">
        <f>'SO 101 - Část A - MK Čechova'!F35</f>
        <v>0</v>
      </c>
      <c r="BC96" s="125">
        <f>'SO 101 - Část A - MK Čechova'!F36</f>
        <v>0</v>
      </c>
      <c r="BD96" s="127">
        <f>'SO 101 - Část A - MK Čechova'!F37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7" customFormat="1" ht="24.75" customHeight="1">
      <c r="A97" s="116" t="s">
        <v>80</v>
      </c>
      <c r="B97" s="117"/>
      <c r="C97" s="118"/>
      <c r="D97" s="119" t="s">
        <v>90</v>
      </c>
      <c r="E97" s="119"/>
      <c r="F97" s="119"/>
      <c r="G97" s="119"/>
      <c r="H97" s="119"/>
      <c r="I97" s="120"/>
      <c r="J97" s="119" t="s">
        <v>91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102.1 - Část B - Mk Če...'!J30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4">
        <v>0</v>
      </c>
      <c r="AT97" s="125">
        <f>ROUND(SUM(AV97:AW97),2)</f>
        <v>0</v>
      </c>
      <c r="AU97" s="126">
        <f>'SO 102.1 - Část B - Mk Če...'!P128</f>
        <v>0</v>
      </c>
      <c r="AV97" s="125">
        <f>'SO 102.1 - Část B - Mk Če...'!J33</f>
        <v>0</v>
      </c>
      <c r="AW97" s="125">
        <f>'SO 102.1 - Část B - Mk Če...'!J34</f>
        <v>0</v>
      </c>
      <c r="AX97" s="125">
        <f>'SO 102.1 - Část B - Mk Če...'!J35</f>
        <v>0</v>
      </c>
      <c r="AY97" s="125">
        <f>'SO 102.1 - Část B - Mk Če...'!J36</f>
        <v>0</v>
      </c>
      <c r="AZ97" s="125">
        <f>'SO 102.1 - Část B - Mk Če...'!F33</f>
        <v>0</v>
      </c>
      <c r="BA97" s="125">
        <f>'SO 102.1 - Část B - Mk Če...'!F34</f>
        <v>0</v>
      </c>
      <c r="BB97" s="125">
        <f>'SO 102.1 - Část B - Mk Če...'!F35</f>
        <v>0</v>
      </c>
      <c r="BC97" s="125">
        <f>'SO 102.1 - Část B - Mk Če...'!F36</f>
        <v>0</v>
      </c>
      <c r="BD97" s="127">
        <f>'SO 102.1 - Část B - Mk Če...'!F37</f>
        <v>0</v>
      </c>
      <c r="BE97" s="7"/>
      <c r="BT97" s="128" t="s">
        <v>84</v>
      </c>
      <c r="BV97" s="128" t="s">
        <v>78</v>
      </c>
      <c r="BW97" s="128" t="s">
        <v>92</v>
      </c>
      <c r="BX97" s="128" t="s">
        <v>5</v>
      </c>
      <c r="CL97" s="128" t="s">
        <v>1</v>
      </c>
      <c r="CM97" s="128" t="s">
        <v>86</v>
      </c>
    </row>
    <row r="98" s="7" customFormat="1" ht="24.75" customHeight="1">
      <c r="A98" s="116" t="s">
        <v>80</v>
      </c>
      <c r="B98" s="117"/>
      <c r="C98" s="118"/>
      <c r="D98" s="119" t="s">
        <v>93</v>
      </c>
      <c r="E98" s="119"/>
      <c r="F98" s="119"/>
      <c r="G98" s="119"/>
      <c r="H98" s="119"/>
      <c r="I98" s="120"/>
      <c r="J98" s="119" t="s">
        <v>94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'SO 102.2 - Část B - MK Dolní'!J30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83</v>
      </c>
      <c r="AR98" s="123"/>
      <c r="AS98" s="124">
        <v>0</v>
      </c>
      <c r="AT98" s="125">
        <f>ROUND(SUM(AV98:AW98),2)</f>
        <v>0</v>
      </c>
      <c r="AU98" s="126">
        <f>'SO 102.2 - Část B - MK Dolní'!P129</f>
        <v>0</v>
      </c>
      <c r="AV98" s="125">
        <f>'SO 102.2 - Část B - MK Dolní'!J33</f>
        <v>0</v>
      </c>
      <c r="AW98" s="125">
        <f>'SO 102.2 - Část B - MK Dolní'!J34</f>
        <v>0</v>
      </c>
      <c r="AX98" s="125">
        <f>'SO 102.2 - Část B - MK Dolní'!J35</f>
        <v>0</v>
      </c>
      <c r="AY98" s="125">
        <f>'SO 102.2 - Část B - MK Dolní'!J36</f>
        <v>0</v>
      </c>
      <c r="AZ98" s="125">
        <f>'SO 102.2 - Část B - MK Dolní'!F33</f>
        <v>0</v>
      </c>
      <c r="BA98" s="125">
        <f>'SO 102.2 - Část B - MK Dolní'!F34</f>
        <v>0</v>
      </c>
      <c r="BB98" s="125">
        <f>'SO 102.2 - Část B - MK Dolní'!F35</f>
        <v>0</v>
      </c>
      <c r="BC98" s="125">
        <f>'SO 102.2 - Část B - MK Dolní'!F36</f>
        <v>0</v>
      </c>
      <c r="BD98" s="127">
        <f>'SO 102.2 - Část B - MK Dolní'!F37</f>
        <v>0</v>
      </c>
      <c r="BE98" s="7"/>
      <c r="BT98" s="128" t="s">
        <v>84</v>
      </c>
      <c r="BV98" s="128" t="s">
        <v>78</v>
      </c>
      <c r="BW98" s="128" t="s">
        <v>95</v>
      </c>
      <c r="BX98" s="128" t="s">
        <v>5</v>
      </c>
      <c r="CL98" s="128" t="s">
        <v>1</v>
      </c>
      <c r="CM98" s="128" t="s">
        <v>86</v>
      </c>
    </row>
    <row r="99" s="7" customFormat="1" ht="16.5" customHeight="1">
      <c r="A99" s="116" t="s">
        <v>80</v>
      </c>
      <c r="B99" s="117"/>
      <c r="C99" s="118"/>
      <c r="D99" s="119" t="s">
        <v>96</v>
      </c>
      <c r="E99" s="119"/>
      <c r="F99" s="119"/>
      <c r="G99" s="119"/>
      <c r="H99" s="119"/>
      <c r="I99" s="120"/>
      <c r="J99" s="119" t="s">
        <v>97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'SO 301 - Kanalizace dešťová'!J30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83</v>
      </c>
      <c r="AR99" s="123"/>
      <c r="AS99" s="129">
        <v>0</v>
      </c>
      <c r="AT99" s="130">
        <f>ROUND(SUM(AV99:AW99),2)</f>
        <v>0</v>
      </c>
      <c r="AU99" s="131">
        <f>'SO 301 - Kanalizace dešťová'!P130</f>
        <v>0</v>
      </c>
      <c r="AV99" s="130">
        <f>'SO 301 - Kanalizace dešťová'!J33</f>
        <v>0</v>
      </c>
      <c r="AW99" s="130">
        <f>'SO 301 - Kanalizace dešťová'!J34</f>
        <v>0</v>
      </c>
      <c r="AX99" s="130">
        <f>'SO 301 - Kanalizace dešťová'!J35</f>
        <v>0</v>
      </c>
      <c r="AY99" s="130">
        <f>'SO 301 - Kanalizace dešťová'!J36</f>
        <v>0</v>
      </c>
      <c r="AZ99" s="130">
        <f>'SO 301 - Kanalizace dešťová'!F33</f>
        <v>0</v>
      </c>
      <c r="BA99" s="130">
        <f>'SO 301 - Kanalizace dešťová'!F34</f>
        <v>0</v>
      </c>
      <c r="BB99" s="130">
        <f>'SO 301 - Kanalizace dešťová'!F35</f>
        <v>0</v>
      </c>
      <c r="BC99" s="130">
        <f>'SO 301 - Kanalizace dešťová'!F36</f>
        <v>0</v>
      </c>
      <c r="BD99" s="132">
        <f>'SO 301 - Kanalizace dešťová'!F37</f>
        <v>0</v>
      </c>
      <c r="BE99" s="7"/>
      <c r="BT99" s="128" t="s">
        <v>84</v>
      </c>
      <c r="BV99" s="128" t="s">
        <v>78</v>
      </c>
      <c r="BW99" s="128" t="s">
        <v>98</v>
      </c>
      <c r="BX99" s="128" t="s">
        <v>5</v>
      </c>
      <c r="CL99" s="128" t="s">
        <v>1</v>
      </c>
      <c r="CM99" s="128" t="s">
        <v>86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OkicMmvHPTnXfy+AfEZpCxgf+gUiMDGNgUXgbXxEbme/YEojs2QMDj0uG3Mv/o959C+thYPYLDW2LpSB9qBChg==" hashValue="mWq0cbc4A89CLWOOvR3w6taIXPKxsWO20nmMQzP0zxsA845Pt/e+rBYyfHHBrjuTPDJBEv9q8xr0UPZ/2NYjGg==" algorithmName="SHA-512" password="CA9C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a ostat...'!C2" display="/"/>
    <hyperlink ref="A96" location="'SO 101 - Část A - MK Čechova'!C2" display="/"/>
    <hyperlink ref="A97" location="'SO 102.1 - Část B - Mk Če...'!C2" display="/"/>
    <hyperlink ref="A98" location="'SO 102.2 - Část B - MK Dolní'!C2" display="/"/>
    <hyperlink ref="A99" location="'SO 301 - Kanalizace dešťová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 - rekonstrukce místní komunikace Čechova - verze 2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ROUND((SUM(BE121:BE142)),  2)</f>
        <v>0</v>
      </c>
      <c r="G33" s="35"/>
      <c r="H33" s="35"/>
      <c r="I33" s="152">
        <v>0.20999999999999999</v>
      </c>
      <c r="J33" s="151">
        <f>ROUND(((SUM(BE121:BE142))*I33),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ROUND((SUM(BF121:BF142)),  2)</f>
        <v>0</v>
      </c>
      <c r="G34" s="35"/>
      <c r="H34" s="35"/>
      <c r="I34" s="152">
        <v>0.12</v>
      </c>
      <c r="J34" s="151">
        <f>ROUND(((SUM(BF121:BF142))*I34),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ROUND((SUM(BG121:BG142)),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ROUND((SUM(BH121:BH142)),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ROUND((SUM(BI121:BI142)),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 - rekonstrukce místní komunikace Čechova - verze 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000 - Vedlejší a ostatní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 střed</v>
      </c>
      <c r="G89" s="37"/>
      <c r="H89" s="37"/>
      <c r="I89" s="29" t="s">
        <v>22</v>
      </c>
      <c r="J89" s="76" t="str">
        <f>IF(J12="","",J12)</f>
        <v>12. 2. 2024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Ing.K.Prokůpek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103</v>
      </c>
      <c r="D94" s="173"/>
      <c r="E94" s="173"/>
      <c r="F94" s="173"/>
      <c r="G94" s="173"/>
      <c r="H94" s="173"/>
      <c r="I94" s="173"/>
      <c r="J94" s="174" t="s">
        <v>104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105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106</v>
      </c>
    </row>
    <row r="97" s="9" customFormat="1" ht="24.96" customHeight="1">
      <c r="A97" s="9"/>
      <c r="B97" s="176"/>
      <c r="C97" s="177"/>
      <c r="D97" s="178" t="s">
        <v>107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108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109</v>
      </c>
      <c r="E99" s="185"/>
      <c r="F99" s="185"/>
      <c r="G99" s="185"/>
      <c r="H99" s="185"/>
      <c r="I99" s="185"/>
      <c r="J99" s="186">
        <f>J128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110</v>
      </c>
      <c r="E100" s="185"/>
      <c r="F100" s="185"/>
      <c r="G100" s="185"/>
      <c r="H100" s="185"/>
      <c r="I100" s="185"/>
      <c r="J100" s="186">
        <f>J134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111</v>
      </c>
      <c r="E101" s="185"/>
      <c r="F101" s="185"/>
      <c r="G101" s="185"/>
      <c r="H101" s="185"/>
      <c r="I101" s="185"/>
      <c r="J101" s="186">
        <f>J141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Otrokovice - rekonstrukce místní komunikace Čechova - verze 2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SO 000 - Vedlejší a ostatní rozpočtové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Otrokovice střed</v>
      </c>
      <c r="G115" s="37"/>
      <c r="H115" s="37"/>
      <c r="I115" s="29" t="s">
        <v>22</v>
      </c>
      <c r="J115" s="76" t="str">
        <f>IF(J12="","",J12)</f>
        <v>12. 2. 2024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>Město Otrokovice</v>
      </c>
      <c r="G117" s="37"/>
      <c r="H117" s="37"/>
      <c r="I117" s="29" t="s">
        <v>30</v>
      </c>
      <c r="J117" s="33" t="str">
        <f>E21</f>
        <v>Ing.K.Prokůpek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29" t="s">
        <v>33</v>
      </c>
      <c r="J118" s="33" t="str">
        <f>E24</f>
        <v>Ing.L.Alster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113</v>
      </c>
      <c r="D120" s="191" t="s">
        <v>61</v>
      </c>
      <c r="E120" s="191" t="s">
        <v>57</v>
      </c>
      <c r="F120" s="191" t="s">
        <v>58</v>
      </c>
      <c r="G120" s="191" t="s">
        <v>114</v>
      </c>
      <c r="H120" s="191" t="s">
        <v>115</v>
      </c>
      <c r="I120" s="191" t="s">
        <v>116</v>
      </c>
      <c r="J120" s="192" t="s">
        <v>104</v>
      </c>
      <c r="K120" s="193" t="s">
        <v>117</v>
      </c>
      <c r="L120" s="194"/>
      <c r="M120" s="97" t="s">
        <v>1</v>
      </c>
      <c r="N120" s="98" t="s">
        <v>40</v>
      </c>
      <c r="O120" s="98" t="s">
        <v>118</v>
      </c>
      <c r="P120" s="98" t="s">
        <v>119</v>
      </c>
      <c r="Q120" s="98" t="s">
        <v>120</v>
      </c>
      <c r="R120" s="98" t="s">
        <v>121</v>
      </c>
      <c r="S120" s="98" t="s">
        <v>122</v>
      </c>
      <c r="T120" s="99" t="s">
        <v>123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124</v>
      </c>
      <c r="D121" s="37"/>
      <c r="E121" s="37"/>
      <c r="F121" s="37"/>
      <c r="G121" s="37"/>
      <c r="H121" s="37"/>
      <c r="I121" s="37"/>
      <c r="J121" s="195">
        <f>BK121</f>
        <v>0</v>
      </c>
      <c r="K121" s="37"/>
      <c r="L121" s="41"/>
      <c r="M121" s="100"/>
      <c r="N121" s="196"/>
      <c r="O121" s="101"/>
      <c r="P121" s="197">
        <f>P122</f>
        <v>0</v>
      </c>
      <c r="Q121" s="101"/>
      <c r="R121" s="197">
        <f>R122</f>
        <v>0</v>
      </c>
      <c r="S121" s="101"/>
      <c r="T121" s="19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106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75</v>
      </c>
      <c r="E122" s="203" t="s">
        <v>125</v>
      </c>
      <c r="F122" s="203" t="s">
        <v>126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P123+P128+P134+P141</f>
        <v>0</v>
      </c>
      <c r="Q122" s="208"/>
      <c r="R122" s="209">
        <f>R123+R128+R134+R141</f>
        <v>0</v>
      </c>
      <c r="S122" s="208"/>
      <c r="T122" s="210">
        <f>T123+T128+T134+T141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127</v>
      </c>
      <c r="AT122" s="212" t="s">
        <v>75</v>
      </c>
      <c r="AU122" s="212" t="s">
        <v>76</v>
      </c>
      <c r="AY122" s="211" t="s">
        <v>128</v>
      </c>
      <c r="BK122" s="213">
        <f>BK123+BK128+BK134+BK141</f>
        <v>0</v>
      </c>
    </row>
    <row r="123" s="12" customFormat="1" ht="22.8" customHeight="1">
      <c r="A123" s="12"/>
      <c r="B123" s="200"/>
      <c r="C123" s="201"/>
      <c r="D123" s="202" t="s">
        <v>75</v>
      </c>
      <c r="E123" s="214" t="s">
        <v>129</v>
      </c>
      <c r="F123" s="214" t="s">
        <v>130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SUM(P124:P127)</f>
        <v>0</v>
      </c>
      <c r="Q123" s="208"/>
      <c r="R123" s="209">
        <f>SUM(R124:R127)</f>
        <v>0</v>
      </c>
      <c r="S123" s="208"/>
      <c r="T123" s="210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127</v>
      </c>
      <c r="AT123" s="212" t="s">
        <v>75</v>
      </c>
      <c r="AU123" s="212" t="s">
        <v>84</v>
      </c>
      <c r="AY123" s="211" t="s">
        <v>128</v>
      </c>
      <c r="BK123" s="213">
        <f>SUM(BK124:BK127)</f>
        <v>0</v>
      </c>
    </row>
    <row r="124" s="2" customFormat="1" ht="16.5" customHeight="1">
      <c r="A124" s="35"/>
      <c r="B124" s="36"/>
      <c r="C124" s="216" t="s">
        <v>84</v>
      </c>
      <c r="D124" s="216" t="s">
        <v>131</v>
      </c>
      <c r="E124" s="217" t="s">
        <v>132</v>
      </c>
      <c r="F124" s="218" t="s">
        <v>133</v>
      </c>
      <c r="G124" s="219" t="s">
        <v>134</v>
      </c>
      <c r="H124" s="220">
        <v>6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135</v>
      </c>
      <c r="AT124" s="228" t="s">
        <v>131</v>
      </c>
      <c r="AU124" s="228" t="s">
        <v>86</v>
      </c>
      <c r="AY124" s="14" t="s">
        <v>128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84</v>
      </c>
      <c r="BK124" s="229">
        <f>ROUND(I124*H124,2)</f>
        <v>0</v>
      </c>
      <c r="BL124" s="14" t="s">
        <v>135</v>
      </c>
      <c r="BM124" s="228" t="s">
        <v>136</v>
      </c>
    </row>
    <row r="125" s="2" customFormat="1" ht="16.5" customHeight="1">
      <c r="A125" s="35"/>
      <c r="B125" s="36"/>
      <c r="C125" s="216" t="s">
        <v>86</v>
      </c>
      <c r="D125" s="216" t="s">
        <v>131</v>
      </c>
      <c r="E125" s="217" t="s">
        <v>137</v>
      </c>
      <c r="F125" s="218" t="s">
        <v>138</v>
      </c>
      <c r="G125" s="219" t="s">
        <v>139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135</v>
      </c>
      <c r="AT125" s="228" t="s">
        <v>131</v>
      </c>
      <c r="AU125" s="228" t="s">
        <v>86</v>
      </c>
      <c r="AY125" s="14" t="s">
        <v>128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135</v>
      </c>
      <c r="BM125" s="228" t="s">
        <v>140</v>
      </c>
    </row>
    <row r="126" s="2" customFormat="1" ht="24.15" customHeight="1">
      <c r="A126" s="35"/>
      <c r="B126" s="36"/>
      <c r="C126" s="216" t="s">
        <v>141</v>
      </c>
      <c r="D126" s="216" t="s">
        <v>131</v>
      </c>
      <c r="E126" s="217" t="s">
        <v>142</v>
      </c>
      <c r="F126" s="218" t="s">
        <v>143</v>
      </c>
      <c r="G126" s="219" t="s">
        <v>144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135</v>
      </c>
      <c r="AT126" s="228" t="s">
        <v>131</v>
      </c>
      <c r="AU126" s="228" t="s">
        <v>86</v>
      </c>
      <c r="AY126" s="14" t="s">
        <v>128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135</v>
      </c>
      <c r="BM126" s="228" t="s">
        <v>145</v>
      </c>
    </row>
    <row r="127" s="2" customFormat="1" ht="16.5" customHeight="1">
      <c r="A127" s="35"/>
      <c r="B127" s="36"/>
      <c r="C127" s="216" t="s">
        <v>135</v>
      </c>
      <c r="D127" s="216" t="s">
        <v>131</v>
      </c>
      <c r="E127" s="217" t="s">
        <v>146</v>
      </c>
      <c r="F127" s="218" t="s">
        <v>147</v>
      </c>
      <c r="G127" s="219" t="s">
        <v>148</v>
      </c>
      <c r="H127" s="220">
        <v>80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149</v>
      </c>
      <c r="AT127" s="228" t="s">
        <v>131</v>
      </c>
      <c r="AU127" s="228" t="s">
        <v>86</v>
      </c>
      <c r="AY127" s="14" t="s">
        <v>128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149</v>
      </c>
      <c r="BM127" s="228" t="s">
        <v>150</v>
      </c>
    </row>
    <row r="128" s="12" customFormat="1" ht="22.8" customHeight="1">
      <c r="A128" s="12"/>
      <c r="B128" s="200"/>
      <c r="C128" s="201"/>
      <c r="D128" s="202" t="s">
        <v>75</v>
      </c>
      <c r="E128" s="214" t="s">
        <v>151</v>
      </c>
      <c r="F128" s="214" t="s">
        <v>152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SUM(P129:P133)</f>
        <v>0</v>
      </c>
      <c r="Q128" s="208"/>
      <c r="R128" s="209">
        <f>SUM(R129:R133)</f>
        <v>0</v>
      </c>
      <c r="S128" s="208"/>
      <c r="T128" s="210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127</v>
      </c>
      <c r="AT128" s="212" t="s">
        <v>75</v>
      </c>
      <c r="AU128" s="212" t="s">
        <v>84</v>
      </c>
      <c r="AY128" s="211" t="s">
        <v>128</v>
      </c>
      <c r="BK128" s="213">
        <f>SUM(BK129:BK133)</f>
        <v>0</v>
      </c>
    </row>
    <row r="129" s="2" customFormat="1" ht="16.5" customHeight="1">
      <c r="A129" s="35"/>
      <c r="B129" s="36"/>
      <c r="C129" s="216" t="s">
        <v>127</v>
      </c>
      <c r="D129" s="216" t="s">
        <v>131</v>
      </c>
      <c r="E129" s="217" t="s">
        <v>153</v>
      </c>
      <c r="F129" s="218" t="s">
        <v>154</v>
      </c>
      <c r="G129" s="219" t="s">
        <v>155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149</v>
      </c>
      <c r="AT129" s="228" t="s">
        <v>131</v>
      </c>
      <c r="AU129" s="228" t="s">
        <v>86</v>
      </c>
      <c r="AY129" s="14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149</v>
      </c>
      <c r="BM129" s="228" t="s">
        <v>156</v>
      </c>
    </row>
    <row r="130" s="2" customFormat="1" ht="16.5" customHeight="1">
      <c r="A130" s="35"/>
      <c r="B130" s="36"/>
      <c r="C130" s="216" t="s">
        <v>157</v>
      </c>
      <c r="D130" s="216" t="s">
        <v>131</v>
      </c>
      <c r="E130" s="217" t="s">
        <v>158</v>
      </c>
      <c r="F130" s="218" t="s">
        <v>159</v>
      </c>
      <c r="G130" s="219" t="s">
        <v>155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149</v>
      </c>
      <c r="AT130" s="228" t="s">
        <v>131</v>
      </c>
      <c r="AU130" s="228" t="s">
        <v>86</v>
      </c>
      <c r="AY130" s="14" t="s">
        <v>128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149</v>
      </c>
      <c r="BM130" s="228" t="s">
        <v>160</v>
      </c>
    </row>
    <row r="131" s="2" customFormat="1" ht="16.5" customHeight="1">
      <c r="A131" s="35"/>
      <c r="B131" s="36"/>
      <c r="C131" s="216" t="s">
        <v>161</v>
      </c>
      <c r="D131" s="216" t="s">
        <v>131</v>
      </c>
      <c r="E131" s="217" t="s">
        <v>162</v>
      </c>
      <c r="F131" s="218" t="s">
        <v>163</v>
      </c>
      <c r="G131" s="219" t="s">
        <v>155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149</v>
      </c>
      <c r="AT131" s="228" t="s">
        <v>131</v>
      </c>
      <c r="AU131" s="228" t="s">
        <v>86</v>
      </c>
      <c r="AY131" s="14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149</v>
      </c>
      <c r="BM131" s="228" t="s">
        <v>164</v>
      </c>
    </row>
    <row r="132" s="2" customFormat="1" ht="16.5" customHeight="1">
      <c r="A132" s="35"/>
      <c r="B132" s="36"/>
      <c r="C132" s="216" t="s">
        <v>165</v>
      </c>
      <c r="D132" s="216" t="s">
        <v>131</v>
      </c>
      <c r="E132" s="217" t="s">
        <v>166</v>
      </c>
      <c r="F132" s="218" t="s">
        <v>167</v>
      </c>
      <c r="G132" s="219" t="s">
        <v>139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149</v>
      </c>
      <c r="AT132" s="228" t="s">
        <v>131</v>
      </c>
      <c r="AU132" s="228" t="s">
        <v>86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149</v>
      </c>
      <c r="BM132" s="228" t="s">
        <v>168</v>
      </c>
    </row>
    <row r="133" s="2" customFormat="1" ht="16.5" customHeight="1">
      <c r="A133" s="35"/>
      <c r="B133" s="36"/>
      <c r="C133" s="216" t="s">
        <v>169</v>
      </c>
      <c r="D133" s="216" t="s">
        <v>131</v>
      </c>
      <c r="E133" s="217" t="s">
        <v>170</v>
      </c>
      <c r="F133" s="218" t="s">
        <v>171</v>
      </c>
      <c r="G133" s="219" t="s">
        <v>139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149</v>
      </c>
      <c r="AT133" s="228" t="s">
        <v>131</v>
      </c>
      <c r="AU133" s="228" t="s">
        <v>86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149</v>
      </c>
      <c r="BM133" s="228" t="s">
        <v>172</v>
      </c>
    </row>
    <row r="134" s="12" customFormat="1" ht="22.8" customHeight="1">
      <c r="A134" s="12"/>
      <c r="B134" s="200"/>
      <c r="C134" s="201"/>
      <c r="D134" s="202" t="s">
        <v>75</v>
      </c>
      <c r="E134" s="214" t="s">
        <v>173</v>
      </c>
      <c r="F134" s="214" t="s">
        <v>174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SUM(P135:P140)</f>
        <v>0</v>
      </c>
      <c r="Q134" s="208"/>
      <c r="R134" s="209">
        <f>SUM(R135:R140)</f>
        <v>0</v>
      </c>
      <c r="S134" s="208"/>
      <c r="T134" s="210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127</v>
      </c>
      <c r="AT134" s="212" t="s">
        <v>75</v>
      </c>
      <c r="AU134" s="212" t="s">
        <v>84</v>
      </c>
      <c r="AY134" s="211" t="s">
        <v>128</v>
      </c>
      <c r="BK134" s="213">
        <f>SUM(BK135:BK140)</f>
        <v>0</v>
      </c>
    </row>
    <row r="135" s="2" customFormat="1" ht="16.5" customHeight="1">
      <c r="A135" s="35"/>
      <c r="B135" s="36"/>
      <c r="C135" s="216" t="s">
        <v>175</v>
      </c>
      <c r="D135" s="216" t="s">
        <v>131</v>
      </c>
      <c r="E135" s="217" t="s">
        <v>176</v>
      </c>
      <c r="F135" s="218" t="s">
        <v>177</v>
      </c>
      <c r="G135" s="219" t="s">
        <v>155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149</v>
      </c>
      <c r="AT135" s="228" t="s">
        <v>131</v>
      </c>
      <c r="AU135" s="228" t="s">
        <v>86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149</v>
      </c>
      <c r="BM135" s="228" t="s">
        <v>178</v>
      </c>
    </row>
    <row r="136" s="2" customFormat="1" ht="16.5" customHeight="1">
      <c r="A136" s="35"/>
      <c r="B136" s="36"/>
      <c r="C136" s="216" t="s">
        <v>179</v>
      </c>
      <c r="D136" s="216" t="s">
        <v>131</v>
      </c>
      <c r="E136" s="217" t="s">
        <v>180</v>
      </c>
      <c r="F136" s="218" t="s">
        <v>181</v>
      </c>
      <c r="G136" s="219" t="s">
        <v>134</v>
      </c>
      <c r="H136" s="220">
        <v>26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149</v>
      </c>
      <c r="AT136" s="228" t="s">
        <v>131</v>
      </c>
      <c r="AU136" s="228" t="s">
        <v>86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149</v>
      </c>
      <c r="BM136" s="228" t="s">
        <v>182</v>
      </c>
    </row>
    <row r="137" s="2" customFormat="1" ht="16.5" customHeight="1">
      <c r="A137" s="35"/>
      <c r="B137" s="36"/>
      <c r="C137" s="216" t="s">
        <v>8</v>
      </c>
      <c r="D137" s="216" t="s">
        <v>131</v>
      </c>
      <c r="E137" s="217" t="s">
        <v>183</v>
      </c>
      <c r="F137" s="218" t="s">
        <v>184</v>
      </c>
      <c r="G137" s="219" t="s">
        <v>155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149</v>
      </c>
      <c r="AT137" s="228" t="s">
        <v>131</v>
      </c>
      <c r="AU137" s="228" t="s">
        <v>86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149</v>
      </c>
      <c r="BM137" s="228" t="s">
        <v>185</v>
      </c>
    </row>
    <row r="138" s="2" customFormat="1" ht="16.5" customHeight="1">
      <c r="A138" s="35"/>
      <c r="B138" s="36"/>
      <c r="C138" s="216" t="s">
        <v>186</v>
      </c>
      <c r="D138" s="216" t="s">
        <v>131</v>
      </c>
      <c r="E138" s="217" t="s">
        <v>187</v>
      </c>
      <c r="F138" s="218" t="s">
        <v>188</v>
      </c>
      <c r="G138" s="219" t="s">
        <v>189</v>
      </c>
      <c r="H138" s="220">
        <v>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149</v>
      </c>
      <c r="AT138" s="228" t="s">
        <v>131</v>
      </c>
      <c r="AU138" s="228" t="s">
        <v>86</v>
      </c>
      <c r="AY138" s="14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149</v>
      </c>
      <c r="BM138" s="228" t="s">
        <v>190</v>
      </c>
    </row>
    <row r="139" s="2" customFormat="1" ht="21.75" customHeight="1">
      <c r="A139" s="35"/>
      <c r="B139" s="36"/>
      <c r="C139" s="216" t="s">
        <v>191</v>
      </c>
      <c r="D139" s="216" t="s">
        <v>131</v>
      </c>
      <c r="E139" s="217" t="s">
        <v>192</v>
      </c>
      <c r="F139" s="218" t="s">
        <v>193</v>
      </c>
      <c r="G139" s="219" t="s">
        <v>189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149</v>
      </c>
      <c r="AT139" s="228" t="s">
        <v>131</v>
      </c>
      <c r="AU139" s="228" t="s">
        <v>86</v>
      </c>
      <c r="AY139" s="14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149</v>
      </c>
      <c r="BM139" s="228" t="s">
        <v>194</v>
      </c>
    </row>
    <row r="140" s="2" customFormat="1" ht="16.5" customHeight="1">
      <c r="A140" s="35"/>
      <c r="B140" s="36"/>
      <c r="C140" s="216" t="s">
        <v>195</v>
      </c>
      <c r="D140" s="216" t="s">
        <v>131</v>
      </c>
      <c r="E140" s="217" t="s">
        <v>196</v>
      </c>
      <c r="F140" s="218" t="s">
        <v>197</v>
      </c>
      <c r="G140" s="219" t="s">
        <v>189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149</v>
      </c>
      <c r="AT140" s="228" t="s">
        <v>131</v>
      </c>
      <c r="AU140" s="228" t="s">
        <v>86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149</v>
      </c>
      <c r="BM140" s="228" t="s">
        <v>198</v>
      </c>
    </row>
    <row r="141" s="12" customFormat="1" ht="22.8" customHeight="1">
      <c r="A141" s="12"/>
      <c r="B141" s="200"/>
      <c r="C141" s="201"/>
      <c r="D141" s="202" t="s">
        <v>75</v>
      </c>
      <c r="E141" s="214" t="s">
        <v>199</v>
      </c>
      <c r="F141" s="214" t="s">
        <v>200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P142</f>
        <v>0</v>
      </c>
      <c r="Q141" s="208"/>
      <c r="R141" s="209">
        <f>R142</f>
        <v>0</v>
      </c>
      <c r="S141" s="208"/>
      <c r="T141" s="21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127</v>
      </c>
      <c r="AT141" s="212" t="s">
        <v>75</v>
      </c>
      <c r="AU141" s="212" t="s">
        <v>84</v>
      </c>
      <c r="AY141" s="211" t="s">
        <v>128</v>
      </c>
      <c r="BK141" s="213">
        <f>BK142</f>
        <v>0</v>
      </c>
    </row>
    <row r="142" s="2" customFormat="1" ht="16.5" customHeight="1">
      <c r="A142" s="35"/>
      <c r="B142" s="36"/>
      <c r="C142" s="216" t="s">
        <v>201</v>
      </c>
      <c r="D142" s="216" t="s">
        <v>131</v>
      </c>
      <c r="E142" s="217" t="s">
        <v>202</v>
      </c>
      <c r="F142" s="218" t="s">
        <v>203</v>
      </c>
      <c r="G142" s="219" t="s">
        <v>155</v>
      </c>
      <c r="H142" s="220">
        <v>1</v>
      </c>
      <c r="I142" s="221"/>
      <c r="J142" s="222">
        <f>ROUND(I142*H142,2)</f>
        <v>0</v>
      </c>
      <c r="K142" s="223"/>
      <c r="L142" s="41"/>
      <c r="M142" s="230" t="s">
        <v>1</v>
      </c>
      <c r="N142" s="231" t="s">
        <v>41</v>
      </c>
      <c r="O142" s="232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149</v>
      </c>
      <c r="AT142" s="228" t="s">
        <v>131</v>
      </c>
      <c r="AU142" s="228" t="s">
        <v>86</v>
      </c>
      <c r="AY142" s="14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149</v>
      </c>
      <c r="BM142" s="228" t="s">
        <v>204</v>
      </c>
    </row>
    <row r="143" s="2" customFormat="1" ht="6.96" customHeight="1">
      <c r="A143" s="35"/>
      <c r="B143" s="63"/>
      <c r="C143" s="64"/>
      <c r="D143" s="64"/>
      <c r="E143" s="64"/>
      <c r="F143" s="64"/>
      <c r="G143" s="64"/>
      <c r="H143" s="64"/>
      <c r="I143" s="64"/>
      <c r="J143" s="64"/>
      <c r="K143" s="64"/>
      <c r="L143" s="41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sheet="1" autoFilter="0" formatColumns="0" formatRows="0" objects="1" scenarios="1" spinCount="100000" saltValue="8fnFpNS0q0mVeukT5/xBVsn8Whpp5Z1IZEmLOkyYdhhopHCwU9N3T9sofpuzHo7Cf5O9Fr6X3+VVFzVRPLYasA==" hashValue="Wo70mg+zOsq3Ut5K60e1Keae4px9vbNnlPfawqIQALxl/WM1b6x2ilX8HMcVTqIiSuf2GgFIu8OwZqCWjxWlbg==" algorithmName="SHA-512" password="CA9C"/>
  <autoFilter ref="C120:K14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 - rekonstrukce místní komunikace Čechova - verze 2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205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ROUND((SUM(BE129:BE308)),  2)</f>
        <v>0</v>
      </c>
      <c r="G33" s="35"/>
      <c r="H33" s="35"/>
      <c r="I33" s="152">
        <v>0.20999999999999999</v>
      </c>
      <c r="J33" s="151">
        <f>ROUND(((SUM(BE129:BE308))*I33),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ROUND((SUM(BF129:BF308)),  2)</f>
        <v>0</v>
      </c>
      <c r="G34" s="35"/>
      <c r="H34" s="35"/>
      <c r="I34" s="152">
        <v>0.12</v>
      </c>
      <c r="J34" s="151">
        <f>ROUND(((SUM(BF129:BF308))*I34),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ROUND((SUM(BG129:BG308)),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ROUND((SUM(BH129:BH308)),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ROUND((SUM(BI129:BI308)),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 - rekonstrukce místní komunikace Čechova - verze 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101 - Část A - MK Čechova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 střed</v>
      </c>
      <c r="G89" s="37"/>
      <c r="H89" s="37"/>
      <c r="I89" s="29" t="s">
        <v>22</v>
      </c>
      <c r="J89" s="76" t="str">
        <f>IF(J12="","",J12)</f>
        <v>12. 2. 2024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Ing.K.Prokůpek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103</v>
      </c>
      <c r="D94" s="173"/>
      <c r="E94" s="173"/>
      <c r="F94" s="173"/>
      <c r="G94" s="173"/>
      <c r="H94" s="173"/>
      <c r="I94" s="173"/>
      <c r="J94" s="174" t="s">
        <v>104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105</v>
      </c>
      <c r="D96" s="37"/>
      <c r="E96" s="37"/>
      <c r="F96" s="37"/>
      <c r="G96" s="37"/>
      <c r="H96" s="37"/>
      <c r="I96" s="37"/>
      <c r="J96" s="107">
        <f>J129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106</v>
      </c>
    </row>
    <row r="97" s="9" customFormat="1" ht="24.96" customHeight="1">
      <c r="A97" s="9"/>
      <c r="B97" s="176"/>
      <c r="C97" s="177"/>
      <c r="D97" s="178" t="s">
        <v>206</v>
      </c>
      <c r="E97" s="179"/>
      <c r="F97" s="179"/>
      <c r="G97" s="179"/>
      <c r="H97" s="179"/>
      <c r="I97" s="179"/>
      <c r="J97" s="180">
        <f>J130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207</v>
      </c>
      <c r="E98" s="185"/>
      <c r="F98" s="185"/>
      <c r="G98" s="185"/>
      <c r="H98" s="185"/>
      <c r="I98" s="185"/>
      <c r="J98" s="186">
        <f>J131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208</v>
      </c>
      <c r="E99" s="185"/>
      <c r="F99" s="185"/>
      <c r="G99" s="185"/>
      <c r="H99" s="185"/>
      <c r="I99" s="185"/>
      <c r="J99" s="186">
        <f>J148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209</v>
      </c>
      <c r="E100" s="185"/>
      <c r="F100" s="185"/>
      <c r="G100" s="185"/>
      <c r="H100" s="185"/>
      <c r="I100" s="185"/>
      <c r="J100" s="186">
        <f>J183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210</v>
      </c>
      <c r="E101" s="185"/>
      <c r="F101" s="185"/>
      <c r="G101" s="185"/>
      <c r="H101" s="185"/>
      <c r="I101" s="185"/>
      <c r="J101" s="186">
        <f>J212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211</v>
      </c>
      <c r="E102" s="185"/>
      <c r="F102" s="185"/>
      <c r="G102" s="185"/>
      <c r="H102" s="185"/>
      <c r="I102" s="185"/>
      <c r="J102" s="186">
        <f>J218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212</v>
      </c>
      <c r="E103" s="185"/>
      <c r="F103" s="185"/>
      <c r="G103" s="185"/>
      <c r="H103" s="185"/>
      <c r="I103" s="185"/>
      <c r="J103" s="186">
        <f>J223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213</v>
      </c>
      <c r="E104" s="185"/>
      <c r="F104" s="185"/>
      <c r="G104" s="185"/>
      <c r="H104" s="185"/>
      <c r="I104" s="185"/>
      <c r="J104" s="186">
        <f>J227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214</v>
      </c>
      <c r="E105" s="185"/>
      <c r="F105" s="185"/>
      <c r="G105" s="185"/>
      <c r="H105" s="185"/>
      <c r="I105" s="185"/>
      <c r="J105" s="186">
        <f>J232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215</v>
      </c>
      <c r="E106" s="185"/>
      <c r="F106" s="185"/>
      <c r="G106" s="185"/>
      <c r="H106" s="185"/>
      <c r="I106" s="185"/>
      <c r="J106" s="186">
        <f>J250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216</v>
      </c>
      <c r="E107" s="185"/>
      <c r="F107" s="185"/>
      <c r="G107" s="185"/>
      <c r="H107" s="185"/>
      <c r="I107" s="185"/>
      <c r="J107" s="186">
        <f>J272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217</v>
      </c>
      <c r="E108" s="185"/>
      <c r="F108" s="185"/>
      <c r="G108" s="185"/>
      <c r="H108" s="185"/>
      <c r="I108" s="185"/>
      <c r="J108" s="186">
        <f>J299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218</v>
      </c>
      <c r="E109" s="185"/>
      <c r="F109" s="185"/>
      <c r="G109" s="185"/>
      <c r="H109" s="185"/>
      <c r="I109" s="185"/>
      <c r="J109" s="186">
        <f>J306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112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71" t="str">
        <f>E7</f>
        <v>Otrokovice - rekonstrukce místní komunikace Čechova - verze 2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100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3" t="str">
        <f>E9</f>
        <v>SO 101 - Část A - MK Čechova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>Otrokovice střed</v>
      </c>
      <c r="G123" s="37"/>
      <c r="H123" s="37"/>
      <c r="I123" s="29" t="s">
        <v>22</v>
      </c>
      <c r="J123" s="76" t="str">
        <f>IF(J12="","",J12)</f>
        <v>12. 2. 2024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E15</f>
        <v>Město Otrokovice</v>
      </c>
      <c r="G125" s="37"/>
      <c r="H125" s="37"/>
      <c r="I125" s="29" t="s">
        <v>30</v>
      </c>
      <c r="J125" s="33" t="str">
        <f>E21</f>
        <v>Ing.K.Prokůpek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28</v>
      </c>
      <c r="D126" s="37"/>
      <c r="E126" s="37"/>
      <c r="F126" s="24" t="str">
        <f>IF(E18="","",E18)</f>
        <v>Vyplň údaj</v>
      </c>
      <c r="G126" s="37"/>
      <c r="H126" s="37"/>
      <c r="I126" s="29" t="s">
        <v>33</v>
      </c>
      <c r="J126" s="33" t="str">
        <f>E24</f>
        <v>Ing.L.Alster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88"/>
      <c r="B128" s="189"/>
      <c r="C128" s="190" t="s">
        <v>113</v>
      </c>
      <c r="D128" s="191" t="s">
        <v>61</v>
      </c>
      <c r="E128" s="191" t="s">
        <v>57</v>
      </c>
      <c r="F128" s="191" t="s">
        <v>58</v>
      </c>
      <c r="G128" s="191" t="s">
        <v>114</v>
      </c>
      <c r="H128" s="191" t="s">
        <v>115</v>
      </c>
      <c r="I128" s="191" t="s">
        <v>116</v>
      </c>
      <c r="J128" s="192" t="s">
        <v>104</v>
      </c>
      <c r="K128" s="193" t="s">
        <v>117</v>
      </c>
      <c r="L128" s="194"/>
      <c r="M128" s="97" t="s">
        <v>1</v>
      </c>
      <c r="N128" s="98" t="s">
        <v>40</v>
      </c>
      <c r="O128" s="98" t="s">
        <v>118</v>
      </c>
      <c r="P128" s="98" t="s">
        <v>119</v>
      </c>
      <c r="Q128" s="98" t="s">
        <v>120</v>
      </c>
      <c r="R128" s="98" t="s">
        <v>121</v>
      </c>
      <c r="S128" s="98" t="s">
        <v>122</v>
      </c>
      <c r="T128" s="99" t="s">
        <v>123</v>
      </c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/>
    </row>
    <row r="129" s="2" customFormat="1" ht="22.8" customHeight="1">
      <c r="A129" s="35"/>
      <c r="B129" s="36"/>
      <c r="C129" s="104" t="s">
        <v>124</v>
      </c>
      <c r="D129" s="37"/>
      <c r="E129" s="37"/>
      <c r="F129" s="37"/>
      <c r="G129" s="37"/>
      <c r="H129" s="37"/>
      <c r="I129" s="37"/>
      <c r="J129" s="195">
        <f>BK129</f>
        <v>0</v>
      </c>
      <c r="K129" s="37"/>
      <c r="L129" s="41"/>
      <c r="M129" s="100"/>
      <c r="N129" s="196"/>
      <c r="O129" s="101"/>
      <c r="P129" s="197">
        <f>P130</f>
        <v>0</v>
      </c>
      <c r="Q129" s="101"/>
      <c r="R129" s="197">
        <f>R130</f>
        <v>1622.1438356199999</v>
      </c>
      <c r="S129" s="101"/>
      <c r="T129" s="198">
        <f>T130</f>
        <v>1124.433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75</v>
      </c>
      <c r="AU129" s="14" t="s">
        <v>106</v>
      </c>
      <c r="BK129" s="199">
        <f>BK130</f>
        <v>0</v>
      </c>
    </row>
    <row r="130" s="12" customFormat="1" ht="25.92" customHeight="1">
      <c r="A130" s="12"/>
      <c r="B130" s="200"/>
      <c r="C130" s="201"/>
      <c r="D130" s="202" t="s">
        <v>75</v>
      </c>
      <c r="E130" s="203" t="s">
        <v>219</v>
      </c>
      <c r="F130" s="203" t="s">
        <v>220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P131+P148+P183+P212+P218+P223+P227+P232+P250+P272+P299+P306</f>
        <v>0</v>
      </c>
      <c r="Q130" s="208"/>
      <c r="R130" s="209">
        <f>R131+R148+R183+R212+R218+R223+R227+R232+R250+R272+R299+R306</f>
        <v>1622.1438356199999</v>
      </c>
      <c r="S130" s="208"/>
      <c r="T130" s="210">
        <f>T131+T148+T183+T212+T218+T223+T227+T232+T250+T272+T299+T306</f>
        <v>1124.433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84</v>
      </c>
      <c r="AT130" s="212" t="s">
        <v>75</v>
      </c>
      <c r="AU130" s="212" t="s">
        <v>76</v>
      </c>
      <c r="AY130" s="211" t="s">
        <v>128</v>
      </c>
      <c r="BK130" s="213">
        <f>BK131+BK148+BK183+BK212+BK218+BK223+BK227+BK232+BK250+BK272+BK299+BK306</f>
        <v>0</v>
      </c>
    </row>
    <row r="131" s="12" customFormat="1" ht="22.8" customHeight="1">
      <c r="A131" s="12"/>
      <c r="B131" s="200"/>
      <c r="C131" s="201"/>
      <c r="D131" s="202" t="s">
        <v>75</v>
      </c>
      <c r="E131" s="214" t="s">
        <v>84</v>
      </c>
      <c r="F131" s="214" t="s">
        <v>221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SUM(P132:P147)</f>
        <v>0</v>
      </c>
      <c r="Q131" s="208"/>
      <c r="R131" s="209">
        <f>SUM(R132:R147)</f>
        <v>932.42899999999997</v>
      </c>
      <c r="S131" s="208"/>
      <c r="T131" s="210">
        <f>SUM(T132:T147)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84</v>
      </c>
      <c r="AT131" s="212" t="s">
        <v>75</v>
      </c>
      <c r="AU131" s="212" t="s">
        <v>84</v>
      </c>
      <c r="AY131" s="211" t="s">
        <v>128</v>
      </c>
      <c r="BK131" s="213">
        <f>SUM(BK132:BK147)</f>
        <v>0</v>
      </c>
    </row>
    <row r="132" s="2" customFormat="1" ht="37.8" customHeight="1">
      <c r="A132" s="35"/>
      <c r="B132" s="36"/>
      <c r="C132" s="216" t="s">
        <v>84</v>
      </c>
      <c r="D132" s="216" t="s">
        <v>131</v>
      </c>
      <c r="E132" s="217" t="s">
        <v>222</v>
      </c>
      <c r="F132" s="218" t="s">
        <v>223</v>
      </c>
      <c r="G132" s="219" t="s">
        <v>224</v>
      </c>
      <c r="H132" s="220">
        <v>483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135</v>
      </c>
      <c r="AT132" s="228" t="s">
        <v>131</v>
      </c>
      <c r="AU132" s="228" t="s">
        <v>86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135</v>
      </c>
      <c r="BM132" s="228" t="s">
        <v>225</v>
      </c>
    </row>
    <row r="133" s="2" customFormat="1" ht="44.25" customHeight="1">
      <c r="A133" s="35"/>
      <c r="B133" s="36"/>
      <c r="C133" s="216" t="s">
        <v>86</v>
      </c>
      <c r="D133" s="216" t="s">
        <v>131</v>
      </c>
      <c r="E133" s="217" t="s">
        <v>226</v>
      </c>
      <c r="F133" s="218" t="s">
        <v>227</v>
      </c>
      <c r="G133" s="219" t="s">
        <v>224</v>
      </c>
      <c r="H133" s="220">
        <v>32.960000000000001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135</v>
      </c>
      <c r="AT133" s="228" t="s">
        <v>131</v>
      </c>
      <c r="AU133" s="228" t="s">
        <v>86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135</v>
      </c>
      <c r="BM133" s="228" t="s">
        <v>228</v>
      </c>
    </row>
    <row r="134" s="2" customFormat="1" ht="24.15" customHeight="1">
      <c r="A134" s="35"/>
      <c r="B134" s="36"/>
      <c r="C134" s="216" t="s">
        <v>141</v>
      </c>
      <c r="D134" s="216" t="s">
        <v>131</v>
      </c>
      <c r="E134" s="217" t="s">
        <v>229</v>
      </c>
      <c r="F134" s="218" t="s">
        <v>230</v>
      </c>
      <c r="G134" s="219" t="s">
        <v>224</v>
      </c>
      <c r="H134" s="220">
        <v>13.992000000000001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135</v>
      </c>
      <c r="AT134" s="228" t="s">
        <v>131</v>
      </c>
      <c r="AU134" s="228" t="s">
        <v>86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135</v>
      </c>
      <c r="BM134" s="228" t="s">
        <v>231</v>
      </c>
    </row>
    <row r="135" s="2" customFormat="1" ht="62.7" customHeight="1">
      <c r="A135" s="35"/>
      <c r="B135" s="36"/>
      <c r="C135" s="216" t="s">
        <v>135</v>
      </c>
      <c r="D135" s="216" t="s">
        <v>131</v>
      </c>
      <c r="E135" s="217" t="s">
        <v>232</v>
      </c>
      <c r="F135" s="218" t="s">
        <v>233</v>
      </c>
      <c r="G135" s="219" t="s">
        <v>224</v>
      </c>
      <c r="H135" s="220">
        <v>529.952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135</v>
      </c>
      <c r="AT135" s="228" t="s">
        <v>131</v>
      </c>
      <c r="AU135" s="228" t="s">
        <v>86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135</v>
      </c>
      <c r="BM135" s="228" t="s">
        <v>234</v>
      </c>
    </row>
    <row r="136" s="2" customFormat="1" ht="49.05" customHeight="1">
      <c r="A136" s="35"/>
      <c r="B136" s="36"/>
      <c r="C136" s="216" t="s">
        <v>127</v>
      </c>
      <c r="D136" s="216" t="s">
        <v>131</v>
      </c>
      <c r="E136" s="217" t="s">
        <v>235</v>
      </c>
      <c r="F136" s="218" t="s">
        <v>236</v>
      </c>
      <c r="G136" s="219" t="s">
        <v>224</v>
      </c>
      <c r="H136" s="220">
        <v>485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135</v>
      </c>
      <c r="AT136" s="228" t="s">
        <v>131</v>
      </c>
      <c r="AU136" s="228" t="s">
        <v>86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135</v>
      </c>
      <c r="BM136" s="228" t="s">
        <v>237</v>
      </c>
    </row>
    <row r="137" s="2" customFormat="1" ht="24.15" customHeight="1">
      <c r="A137" s="35"/>
      <c r="B137" s="36"/>
      <c r="C137" s="235" t="s">
        <v>157</v>
      </c>
      <c r="D137" s="235" t="s">
        <v>238</v>
      </c>
      <c r="E137" s="236" t="s">
        <v>239</v>
      </c>
      <c r="F137" s="237" t="s">
        <v>240</v>
      </c>
      <c r="G137" s="238" t="s">
        <v>241</v>
      </c>
      <c r="H137" s="239">
        <v>865.72500000000002</v>
      </c>
      <c r="I137" s="240"/>
      <c r="J137" s="241">
        <f>ROUND(I137*H137,2)</f>
        <v>0</v>
      </c>
      <c r="K137" s="242"/>
      <c r="L137" s="243"/>
      <c r="M137" s="244" t="s">
        <v>1</v>
      </c>
      <c r="N137" s="245" t="s">
        <v>41</v>
      </c>
      <c r="O137" s="88"/>
      <c r="P137" s="226">
        <f>O137*H137</f>
        <v>0</v>
      </c>
      <c r="Q137" s="226">
        <v>1</v>
      </c>
      <c r="R137" s="226">
        <f>Q137*H137</f>
        <v>865.72500000000002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165</v>
      </c>
      <c r="AT137" s="228" t="s">
        <v>238</v>
      </c>
      <c r="AU137" s="228" t="s">
        <v>86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135</v>
      </c>
      <c r="BM137" s="228" t="s">
        <v>242</v>
      </c>
    </row>
    <row r="138" s="2" customFormat="1" ht="44.25" customHeight="1">
      <c r="A138" s="35"/>
      <c r="B138" s="36"/>
      <c r="C138" s="216" t="s">
        <v>161</v>
      </c>
      <c r="D138" s="216" t="s">
        <v>131</v>
      </c>
      <c r="E138" s="217" t="s">
        <v>243</v>
      </c>
      <c r="F138" s="218" t="s">
        <v>244</v>
      </c>
      <c r="G138" s="219" t="s">
        <v>241</v>
      </c>
      <c r="H138" s="220">
        <v>900.91800000000001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135</v>
      </c>
      <c r="AT138" s="228" t="s">
        <v>131</v>
      </c>
      <c r="AU138" s="228" t="s">
        <v>86</v>
      </c>
      <c r="AY138" s="14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135</v>
      </c>
      <c r="BM138" s="228" t="s">
        <v>245</v>
      </c>
    </row>
    <row r="139" s="2" customFormat="1" ht="44.25" customHeight="1">
      <c r="A139" s="35"/>
      <c r="B139" s="36"/>
      <c r="C139" s="216" t="s">
        <v>165</v>
      </c>
      <c r="D139" s="216" t="s">
        <v>131</v>
      </c>
      <c r="E139" s="217" t="s">
        <v>246</v>
      </c>
      <c r="F139" s="218" t="s">
        <v>247</v>
      </c>
      <c r="G139" s="219" t="s">
        <v>224</v>
      </c>
      <c r="H139" s="220">
        <v>24.891999999999999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135</v>
      </c>
      <c r="AT139" s="228" t="s">
        <v>131</v>
      </c>
      <c r="AU139" s="228" t="s">
        <v>86</v>
      </c>
      <c r="AY139" s="14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135</v>
      </c>
      <c r="BM139" s="228" t="s">
        <v>248</v>
      </c>
    </row>
    <row r="140" s="2" customFormat="1" ht="16.5" customHeight="1">
      <c r="A140" s="35"/>
      <c r="B140" s="36"/>
      <c r="C140" s="235" t="s">
        <v>169</v>
      </c>
      <c r="D140" s="235" t="s">
        <v>238</v>
      </c>
      <c r="E140" s="236" t="s">
        <v>249</v>
      </c>
      <c r="F140" s="237" t="s">
        <v>250</v>
      </c>
      <c r="G140" s="238" t="s">
        <v>241</v>
      </c>
      <c r="H140" s="239">
        <v>49.783999999999999</v>
      </c>
      <c r="I140" s="240"/>
      <c r="J140" s="241">
        <f>ROUND(I140*H140,2)</f>
        <v>0</v>
      </c>
      <c r="K140" s="242"/>
      <c r="L140" s="243"/>
      <c r="M140" s="244" t="s">
        <v>1</v>
      </c>
      <c r="N140" s="245" t="s">
        <v>41</v>
      </c>
      <c r="O140" s="88"/>
      <c r="P140" s="226">
        <f>O140*H140</f>
        <v>0</v>
      </c>
      <c r="Q140" s="226">
        <v>1</v>
      </c>
      <c r="R140" s="226">
        <f>Q140*H140</f>
        <v>49.783999999999999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165</v>
      </c>
      <c r="AT140" s="228" t="s">
        <v>238</v>
      </c>
      <c r="AU140" s="228" t="s">
        <v>86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135</v>
      </c>
      <c r="BM140" s="228" t="s">
        <v>251</v>
      </c>
    </row>
    <row r="141" s="2" customFormat="1" ht="66.75" customHeight="1">
      <c r="A141" s="35"/>
      <c r="B141" s="36"/>
      <c r="C141" s="216" t="s">
        <v>175</v>
      </c>
      <c r="D141" s="216" t="s">
        <v>131</v>
      </c>
      <c r="E141" s="217" t="s">
        <v>252</v>
      </c>
      <c r="F141" s="218" t="s">
        <v>253</v>
      </c>
      <c r="G141" s="219" t="s">
        <v>224</v>
      </c>
      <c r="H141" s="220">
        <v>8.4600000000000009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135</v>
      </c>
      <c r="AT141" s="228" t="s">
        <v>131</v>
      </c>
      <c r="AU141" s="228" t="s">
        <v>86</v>
      </c>
      <c r="AY141" s="14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135</v>
      </c>
      <c r="BM141" s="228" t="s">
        <v>254</v>
      </c>
    </row>
    <row r="142" s="2" customFormat="1" ht="16.5" customHeight="1">
      <c r="A142" s="35"/>
      <c r="B142" s="36"/>
      <c r="C142" s="235" t="s">
        <v>179</v>
      </c>
      <c r="D142" s="235" t="s">
        <v>238</v>
      </c>
      <c r="E142" s="236" t="s">
        <v>255</v>
      </c>
      <c r="F142" s="237" t="s">
        <v>256</v>
      </c>
      <c r="G142" s="238" t="s">
        <v>241</v>
      </c>
      <c r="H142" s="239">
        <v>16.920000000000002</v>
      </c>
      <c r="I142" s="240"/>
      <c r="J142" s="241">
        <f>ROUND(I142*H142,2)</f>
        <v>0</v>
      </c>
      <c r="K142" s="242"/>
      <c r="L142" s="243"/>
      <c r="M142" s="244" t="s">
        <v>1</v>
      </c>
      <c r="N142" s="245" t="s">
        <v>41</v>
      </c>
      <c r="O142" s="88"/>
      <c r="P142" s="226">
        <f>O142*H142</f>
        <v>0</v>
      </c>
      <c r="Q142" s="226">
        <v>1</v>
      </c>
      <c r="R142" s="226">
        <f>Q142*H142</f>
        <v>16.920000000000002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165</v>
      </c>
      <c r="AT142" s="228" t="s">
        <v>238</v>
      </c>
      <c r="AU142" s="228" t="s">
        <v>86</v>
      </c>
      <c r="AY142" s="14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135</v>
      </c>
      <c r="BM142" s="228" t="s">
        <v>257</v>
      </c>
    </row>
    <row r="143" s="2" customFormat="1" ht="24.15" customHeight="1">
      <c r="A143" s="35"/>
      <c r="B143" s="36"/>
      <c r="C143" s="216" t="s">
        <v>8</v>
      </c>
      <c r="D143" s="216" t="s">
        <v>131</v>
      </c>
      <c r="E143" s="217" t="s">
        <v>258</v>
      </c>
      <c r="F143" s="218" t="s">
        <v>259</v>
      </c>
      <c r="G143" s="219" t="s">
        <v>260</v>
      </c>
      <c r="H143" s="220">
        <v>1770.5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135</v>
      </c>
      <c r="AT143" s="228" t="s">
        <v>131</v>
      </c>
      <c r="AU143" s="228" t="s">
        <v>86</v>
      </c>
      <c r="AY143" s="14" t="s">
        <v>128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135</v>
      </c>
      <c r="BM143" s="228" t="s">
        <v>261</v>
      </c>
    </row>
    <row r="144" s="2" customFormat="1" ht="24.15" customHeight="1">
      <c r="A144" s="35"/>
      <c r="B144" s="36"/>
      <c r="C144" s="216" t="s">
        <v>186</v>
      </c>
      <c r="D144" s="216" t="s">
        <v>131</v>
      </c>
      <c r="E144" s="217" t="s">
        <v>262</v>
      </c>
      <c r="F144" s="218" t="s">
        <v>263</v>
      </c>
      <c r="G144" s="219" t="s">
        <v>260</v>
      </c>
      <c r="H144" s="220">
        <v>380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135</v>
      </c>
      <c r="AT144" s="228" t="s">
        <v>131</v>
      </c>
      <c r="AU144" s="228" t="s">
        <v>86</v>
      </c>
      <c r="AY144" s="14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135</v>
      </c>
      <c r="BM144" s="228" t="s">
        <v>264</v>
      </c>
    </row>
    <row r="145" s="2" customFormat="1" ht="49.05" customHeight="1">
      <c r="A145" s="35"/>
      <c r="B145" s="36"/>
      <c r="C145" s="216" t="s">
        <v>191</v>
      </c>
      <c r="D145" s="216" t="s">
        <v>131</v>
      </c>
      <c r="E145" s="217" t="s">
        <v>265</v>
      </c>
      <c r="F145" s="218" t="s">
        <v>266</v>
      </c>
      <c r="G145" s="219" t="s">
        <v>260</v>
      </c>
      <c r="H145" s="220">
        <v>110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135</v>
      </c>
      <c r="AT145" s="228" t="s">
        <v>131</v>
      </c>
      <c r="AU145" s="228" t="s">
        <v>86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135</v>
      </c>
      <c r="BM145" s="228" t="s">
        <v>267</v>
      </c>
    </row>
    <row r="146" s="2" customFormat="1" ht="37.8" customHeight="1">
      <c r="A146" s="35"/>
      <c r="B146" s="36"/>
      <c r="C146" s="216" t="s">
        <v>195</v>
      </c>
      <c r="D146" s="216" t="s">
        <v>131</v>
      </c>
      <c r="E146" s="217" t="s">
        <v>268</v>
      </c>
      <c r="F146" s="218" t="s">
        <v>269</v>
      </c>
      <c r="G146" s="219" t="s">
        <v>260</v>
      </c>
      <c r="H146" s="220">
        <v>240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135</v>
      </c>
      <c r="AT146" s="228" t="s">
        <v>131</v>
      </c>
      <c r="AU146" s="228" t="s">
        <v>86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135</v>
      </c>
      <c r="BM146" s="228" t="s">
        <v>270</v>
      </c>
    </row>
    <row r="147" s="2" customFormat="1" ht="33" customHeight="1">
      <c r="A147" s="35"/>
      <c r="B147" s="36"/>
      <c r="C147" s="216" t="s">
        <v>201</v>
      </c>
      <c r="D147" s="216" t="s">
        <v>131</v>
      </c>
      <c r="E147" s="217" t="s">
        <v>271</v>
      </c>
      <c r="F147" s="218" t="s">
        <v>272</v>
      </c>
      <c r="G147" s="219" t="s">
        <v>260</v>
      </c>
      <c r="H147" s="220">
        <v>240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135</v>
      </c>
      <c r="AT147" s="228" t="s">
        <v>131</v>
      </c>
      <c r="AU147" s="228" t="s">
        <v>86</v>
      </c>
      <c r="AY147" s="14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135</v>
      </c>
      <c r="BM147" s="228" t="s">
        <v>273</v>
      </c>
    </row>
    <row r="148" s="12" customFormat="1" ht="22.8" customHeight="1">
      <c r="A148" s="12"/>
      <c r="B148" s="200"/>
      <c r="C148" s="201"/>
      <c r="D148" s="202" t="s">
        <v>75</v>
      </c>
      <c r="E148" s="214" t="s">
        <v>179</v>
      </c>
      <c r="F148" s="214" t="s">
        <v>274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SUM(P149:P182)</f>
        <v>0</v>
      </c>
      <c r="Q148" s="208"/>
      <c r="R148" s="209">
        <f>SUM(R149:R182)</f>
        <v>0.62141000000000002</v>
      </c>
      <c r="S148" s="208"/>
      <c r="T148" s="210">
        <f>SUM(T149:T182)</f>
        <v>1122.883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84</v>
      </c>
      <c r="AT148" s="212" t="s">
        <v>75</v>
      </c>
      <c r="AU148" s="212" t="s">
        <v>84</v>
      </c>
      <c r="AY148" s="211" t="s">
        <v>128</v>
      </c>
      <c r="BK148" s="213">
        <f>SUM(BK149:BK182)</f>
        <v>0</v>
      </c>
    </row>
    <row r="149" s="2" customFormat="1" ht="24.15" customHeight="1">
      <c r="A149" s="35"/>
      <c r="B149" s="36"/>
      <c r="C149" s="216" t="s">
        <v>275</v>
      </c>
      <c r="D149" s="216" t="s">
        <v>131</v>
      </c>
      <c r="E149" s="217" t="s">
        <v>276</v>
      </c>
      <c r="F149" s="218" t="s">
        <v>277</v>
      </c>
      <c r="G149" s="219" t="s">
        <v>260</v>
      </c>
      <c r="H149" s="220">
        <v>1075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135</v>
      </c>
      <c r="AT149" s="228" t="s">
        <v>131</v>
      </c>
      <c r="AU149" s="228" t="s">
        <v>86</v>
      </c>
      <c r="AY149" s="14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135</v>
      </c>
      <c r="BM149" s="228" t="s">
        <v>278</v>
      </c>
    </row>
    <row r="150" s="2" customFormat="1" ht="37.8" customHeight="1">
      <c r="A150" s="35"/>
      <c r="B150" s="36"/>
      <c r="C150" s="216" t="s">
        <v>279</v>
      </c>
      <c r="D150" s="216" t="s">
        <v>131</v>
      </c>
      <c r="E150" s="217" t="s">
        <v>280</v>
      </c>
      <c r="F150" s="218" t="s">
        <v>281</v>
      </c>
      <c r="G150" s="219" t="s">
        <v>224</v>
      </c>
      <c r="H150" s="220">
        <v>161.25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135</v>
      </c>
      <c r="AT150" s="228" t="s">
        <v>131</v>
      </c>
      <c r="AU150" s="228" t="s">
        <v>86</v>
      </c>
      <c r="AY150" s="14" t="s">
        <v>128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135</v>
      </c>
      <c r="BM150" s="228" t="s">
        <v>282</v>
      </c>
    </row>
    <row r="151" s="2" customFormat="1" ht="33" customHeight="1">
      <c r="A151" s="35"/>
      <c r="B151" s="36"/>
      <c r="C151" s="216" t="s">
        <v>283</v>
      </c>
      <c r="D151" s="216" t="s">
        <v>131</v>
      </c>
      <c r="E151" s="217" t="s">
        <v>284</v>
      </c>
      <c r="F151" s="218" t="s">
        <v>285</v>
      </c>
      <c r="G151" s="219" t="s">
        <v>224</v>
      </c>
      <c r="H151" s="220">
        <v>162.25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135</v>
      </c>
      <c r="AT151" s="228" t="s">
        <v>131</v>
      </c>
      <c r="AU151" s="228" t="s">
        <v>86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135</v>
      </c>
      <c r="BM151" s="228" t="s">
        <v>286</v>
      </c>
    </row>
    <row r="152" s="2" customFormat="1" ht="49.05" customHeight="1">
      <c r="A152" s="35"/>
      <c r="B152" s="36"/>
      <c r="C152" s="216" t="s">
        <v>287</v>
      </c>
      <c r="D152" s="216" t="s">
        <v>131</v>
      </c>
      <c r="E152" s="217" t="s">
        <v>288</v>
      </c>
      <c r="F152" s="218" t="s">
        <v>289</v>
      </c>
      <c r="G152" s="219" t="s">
        <v>260</v>
      </c>
      <c r="H152" s="220">
        <v>18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135</v>
      </c>
      <c r="AT152" s="228" t="s">
        <v>131</v>
      </c>
      <c r="AU152" s="228" t="s">
        <v>86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135</v>
      </c>
      <c r="BM152" s="228" t="s">
        <v>290</v>
      </c>
    </row>
    <row r="153" s="2" customFormat="1" ht="24.15" customHeight="1">
      <c r="A153" s="35"/>
      <c r="B153" s="36"/>
      <c r="C153" s="216" t="s">
        <v>7</v>
      </c>
      <c r="D153" s="216" t="s">
        <v>131</v>
      </c>
      <c r="E153" s="217" t="s">
        <v>291</v>
      </c>
      <c r="F153" s="218" t="s">
        <v>292</v>
      </c>
      <c r="G153" s="219" t="s">
        <v>260</v>
      </c>
      <c r="H153" s="220">
        <v>18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135</v>
      </c>
      <c r="AT153" s="228" t="s">
        <v>131</v>
      </c>
      <c r="AU153" s="228" t="s">
        <v>86</v>
      </c>
      <c r="AY153" s="14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135</v>
      </c>
      <c r="BM153" s="228" t="s">
        <v>293</v>
      </c>
    </row>
    <row r="154" s="2" customFormat="1" ht="33" customHeight="1">
      <c r="A154" s="35"/>
      <c r="B154" s="36"/>
      <c r="C154" s="216" t="s">
        <v>294</v>
      </c>
      <c r="D154" s="216" t="s">
        <v>131</v>
      </c>
      <c r="E154" s="217" t="s">
        <v>295</v>
      </c>
      <c r="F154" s="218" t="s">
        <v>296</v>
      </c>
      <c r="G154" s="219" t="s">
        <v>297</v>
      </c>
      <c r="H154" s="220">
        <v>15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135</v>
      </c>
      <c r="AT154" s="228" t="s">
        <v>131</v>
      </c>
      <c r="AU154" s="228" t="s">
        <v>86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135</v>
      </c>
      <c r="BM154" s="228" t="s">
        <v>298</v>
      </c>
    </row>
    <row r="155" s="2" customFormat="1" ht="33" customHeight="1">
      <c r="A155" s="35"/>
      <c r="B155" s="36"/>
      <c r="C155" s="216" t="s">
        <v>299</v>
      </c>
      <c r="D155" s="216" t="s">
        <v>131</v>
      </c>
      <c r="E155" s="217" t="s">
        <v>300</v>
      </c>
      <c r="F155" s="218" t="s">
        <v>301</v>
      </c>
      <c r="G155" s="219" t="s">
        <v>297</v>
      </c>
      <c r="H155" s="220">
        <v>7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135</v>
      </c>
      <c r="AT155" s="228" t="s">
        <v>131</v>
      </c>
      <c r="AU155" s="228" t="s">
        <v>86</v>
      </c>
      <c r="AY155" s="14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135</v>
      </c>
      <c r="BM155" s="228" t="s">
        <v>302</v>
      </c>
    </row>
    <row r="156" s="2" customFormat="1" ht="33" customHeight="1">
      <c r="A156" s="35"/>
      <c r="B156" s="36"/>
      <c r="C156" s="216" t="s">
        <v>303</v>
      </c>
      <c r="D156" s="216" t="s">
        <v>131</v>
      </c>
      <c r="E156" s="217" t="s">
        <v>304</v>
      </c>
      <c r="F156" s="218" t="s">
        <v>305</v>
      </c>
      <c r="G156" s="219" t="s">
        <v>297</v>
      </c>
      <c r="H156" s="220">
        <v>11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135</v>
      </c>
      <c r="AT156" s="228" t="s">
        <v>131</v>
      </c>
      <c r="AU156" s="228" t="s">
        <v>86</v>
      </c>
      <c r="AY156" s="14" t="s">
        <v>128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135</v>
      </c>
      <c r="BM156" s="228" t="s">
        <v>306</v>
      </c>
    </row>
    <row r="157" s="2" customFormat="1" ht="37.8" customHeight="1">
      <c r="A157" s="35"/>
      <c r="B157" s="36"/>
      <c r="C157" s="216" t="s">
        <v>307</v>
      </c>
      <c r="D157" s="216" t="s">
        <v>131</v>
      </c>
      <c r="E157" s="217" t="s">
        <v>308</v>
      </c>
      <c r="F157" s="218" t="s">
        <v>309</v>
      </c>
      <c r="G157" s="219" t="s">
        <v>297</v>
      </c>
      <c r="H157" s="220">
        <v>22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135</v>
      </c>
      <c r="AT157" s="228" t="s">
        <v>131</v>
      </c>
      <c r="AU157" s="228" t="s">
        <v>86</v>
      </c>
      <c r="AY157" s="14" t="s">
        <v>128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135</v>
      </c>
      <c r="BM157" s="228" t="s">
        <v>310</v>
      </c>
    </row>
    <row r="158" s="2" customFormat="1" ht="37.8" customHeight="1">
      <c r="A158" s="35"/>
      <c r="B158" s="36"/>
      <c r="C158" s="216" t="s">
        <v>311</v>
      </c>
      <c r="D158" s="216" t="s">
        <v>131</v>
      </c>
      <c r="E158" s="217" t="s">
        <v>312</v>
      </c>
      <c r="F158" s="218" t="s">
        <v>313</v>
      </c>
      <c r="G158" s="219" t="s">
        <v>297</v>
      </c>
      <c r="H158" s="220">
        <v>11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135</v>
      </c>
      <c r="AT158" s="228" t="s">
        <v>131</v>
      </c>
      <c r="AU158" s="228" t="s">
        <v>86</v>
      </c>
      <c r="AY158" s="14" t="s">
        <v>128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135</v>
      </c>
      <c r="BM158" s="228" t="s">
        <v>314</v>
      </c>
    </row>
    <row r="159" s="2" customFormat="1" ht="55.5" customHeight="1">
      <c r="A159" s="35"/>
      <c r="B159" s="36"/>
      <c r="C159" s="216" t="s">
        <v>315</v>
      </c>
      <c r="D159" s="216" t="s">
        <v>131</v>
      </c>
      <c r="E159" s="217" t="s">
        <v>316</v>
      </c>
      <c r="F159" s="218" t="s">
        <v>317</v>
      </c>
      <c r="G159" s="219" t="s">
        <v>297</v>
      </c>
      <c r="H159" s="220">
        <v>66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135</v>
      </c>
      <c r="AT159" s="228" t="s">
        <v>131</v>
      </c>
      <c r="AU159" s="228" t="s">
        <v>86</v>
      </c>
      <c r="AY159" s="14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135</v>
      </c>
      <c r="BM159" s="228" t="s">
        <v>318</v>
      </c>
    </row>
    <row r="160" s="2" customFormat="1" ht="55.5" customHeight="1">
      <c r="A160" s="35"/>
      <c r="B160" s="36"/>
      <c r="C160" s="216" t="s">
        <v>319</v>
      </c>
      <c r="D160" s="216" t="s">
        <v>131</v>
      </c>
      <c r="E160" s="217" t="s">
        <v>320</v>
      </c>
      <c r="F160" s="218" t="s">
        <v>321</v>
      </c>
      <c r="G160" s="219" t="s">
        <v>297</v>
      </c>
      <c r="H160" s="220">
        <v>33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135</v>
      </c>
      <c r="AT160" s="228" t="s">
        <v>131</v>
      </c>
      <c r="AU160" s="228" t="s">
        <v>86</v>
      </c>
      <c r="AY160" s="14" t="s">
        <v>128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135</v>
      </c>
      <c r="BM160" s="228" t="s">
        <v>322</v>
      </c>
    </row>
    <row r="161" s="2" customFormat="1" ht="24.15" customHeight="1">
      <c r="A161" s="35"/>
      <c r="B161" s="36"/>
      <c r="C161" s="216" t="s">
        <v>323</v>
      </c>
      <c r="D161" s="216" t="s">
        <v>131</v>
      </c>
      <c r="E161" s="217" t="s">
        <v>324</v>
      </c>
      <c r="F161" s="218" t="s">
        <v>325</v>
      </c>
      <c r="G161" s="219" t="s">
        <v>297</v>
      </c>
      <c r="H161" s="220">
        <v>22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9.0000000000000006E-05</v>
      </c>
      <c r="R161" s="226">
        <f>Q161*H161</f>
        <v>0.00198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135</v>
      </c>
      <c r="AT161" s="228" t="s">
        <v>131</v>
      </c>
      <c r="AU161" s="228" t="s">
        <v>86</v>
      </c>
      <c r="AY161" s="14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135</v>
      </c>
      <c r="BM161" s="228" t="s">
        <v>326</v>
      </c>
    </row>
    <row r="162" s="2" customFormat="1" ht="24.15" customHeight="1">
      <c r="A162" s="35"/>
      <c r="B162" s="36"/>
      <c r="C162" s="216" t="s">
        <v>327</v>
      </c>
      <c r="D162" s="216" t="s">
        <v>131</v>
      </c>
      <c r="E162" s="217" t="s">
        <v>328</v>
      </c>
      <c r="F162" s="218" t="s">
        <v>329</v>
      </c>
      <c r="G162" s="219" t="s">
        <v>297</v>
      </c>
      <c r="H162" s="220">
        <v>11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0.00018000000000000001</v>
      </c>
      <c r="R162" s="226">
        <f>Q162*H162</f>
        <v>0.00198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135</v>
      </c>
      <c r="AT162" s="228" t="s">
        <v>131</v>
      </c>
      <c r="AU162" s="228" t="s">
        <v>86</v>
      </c>
      <c r="AY162" s="14" t="s">
        <v>128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135</v>
      </c>
      <c r="BM162" s="228" t="s">
        <v>330</v>
      </c>
    </row>
    <row r="163" s="2" customFormat="1" ht="55.5" customHeight="1">
      <c r="A163" s="35"/>
      <c r="B163" s="36"/>
      <c r="C163" s="216" t="s">
        <v>331</v>
      </c>
      <c r="D163" s="216" t="s">
        <v>131</v>
      </c>
      <c r="E163" s="217" t="s">
        <v>332</v>
      </c>
      <c r="F163" s="218" t="s">
        <v>333</v>
      </c>
      <c r="G163" s="219" t="s">
        <v>260</v>
      </c>
      <c r="H163" s="220">
        <v>5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0.47999999999999998</v>
      </c>
      <c r="T163" s="227">
        <f>S163*H163</f>
        <v>2.3999999999999999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135</v>
      </c>
      <c r="AT163" s="228" t="s">
        <v>131</v>
      </c>
      <c r="AU163" s="228" t="s">
        <v>86</v>
      </c>
      <c r="AY163" s="14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135</v>
      </c>
      <c r="BM163" s="228" t="s">
        <v>334</v>
      </c>
    </row>
    <row r="164" s="2" customFormat="1" ht="78" customHeight="1">
      <c r="A164" s="35"/>
      <c r="B164" s="36"/>
      <c r="C164" s="216" t="s">
        <v>335</v>
      </c>
      <c r="D164" s="216" t="s">
        <v>131</v>
      </c>
      <c r="E164" s="217" t="s">
        <v>336</v>
      </c>
      <c r="F164" s="218" t="s">
        <v>337</v>
      </c>
      <c r="G164" s="219" t="s">
        <v>260</v>
      </c>
      <c r="H164" s="220">
        <v>110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0.255</v>
      </c>
      <c r="T164" s="227">
        <f>S164*H164</f>
        <v>28.050000000000001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135</v>
      </c>
      <c r="AT164" s="228" t="s">
        <v>131</v>
      </c>
      <c r="AU164" s="228" t="s">
        <v>86</v>
      </c>
      <c r="AY164" s="14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135</v>
      </c>
      <c r="BM164" s="228" t="s">
        <v>338</v>
      </c>
    </row>
    <row r="165" s="2" customFormat="1" ht="66.75" customHeight="1">
      <c r="A165" s="35"/>
      <c r="B165" s="36"/>
      <c r="C165" s="216" t="s">
        <v>339</v>
      </c>
      <c r="D165" s="216" t="s">
        <v>131</v>
      </c>
      <c r="E165" s="217" t="s">
        <v>340</v>
      </c>
      <c r="F165" s="218" t="s">
        <v>341</v>
      </c>
      <c r="G165" s="219" t="s">
        <v>260</v>
      </c>
      <c r="H165" s="220">
        <v>2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0.32000000000000001</v>
      </c>
      <c r="T165" s="227">
        <f>S165*H165</f>
        <v>0.64000000000000001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135</v>
      </c>
      <c r="AT165" s="228" t="s">
        <v>131</v>
      </c>
      <c r="AU165" s="228" t="s">
        <v>86</v>
      </c>
      <c r="AY165" s="14" t="s">
        <v>128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135</v>
      </c>
      <c r="BM165" s="228" t="s">
        <v>342</v>
      </c>
    </row>
    <row r="166" s="2" customFormat="1" ht="66.75" customHeight="1">
      <c r="A166" s="35"/>
      <c r="B166" s="36"/>
      <c r="C166" s="216" t="s">
        <v>343</v>
      </c>
      <c r="D166" s="216" t="s">
        <v>131</v>
      </c>
      <c r="E166" s="217" t="s">
        <v>344</v>
      </c>
      <c r="F166" s="218" t="s">
        <v>345</v>
      </c>
      <c r="G166" s="219" t="s">
        <v>260</v>
      </c>
      <c r="H166" s="220">
        <v>85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0.41699999999999998</v>
      </c>
      <c r="T166" s="227">
        <f>S166*H166</f>
        <v>35.445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135</v>
      </c>
      <c r="AT166" s="228" t="s">
        <v>131</v>
      </c>
      <c r="AU166" s="228" t="s">
        <v>86</v>
      </c>
      <c r="AY166" s="14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135</v>
      </c>
      <c r="BM166" s="228" t="s">
        <v>346</v>
      </c>
    </row>
    <row r="167" s="2" customFormat="1" ht="66.75" customHeight="1">
      <c r="A167" s="35"/>
      <c r="B167" s="36"/>
      <c r="C167" s="216" t="s">
        <v>347</v>
      </c>
      <c r="D167" s="216" t="s">
        <v>131</v>
      </c>
      <c r="E167" s="217" t="s">
        <v>348</v>
      </c>
      <c r="F167" s="218" t="s">
        <v>349</v>
      </c>
      <c r="G167" s="219" t="s">
        <v>260</v>
      </c>
      <c r="H167" s="220">
        <v>252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0.28999999999999998</v>
      </c>
      <c r="T167" s="227">
        <f>S167*H167</f>
        <v>73.079999999999998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135</v>
      </c>
      <c r="AT167" s="228" t="s">
        <v>131</v>
      </c>
      <c r="AU167" s="228" t="s">
        <v>86</v>
      </c>
      <c r="AY167" s="14" t="s">
        <v>128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135</v>
      </c>
      <c r="BM167" s="228" t="s">
        <v>350</v>
      </c>
    </row>
    <row r="168" s="2" customFormat="1" ht="66.75" customHeight="1">
      <c r="A168" s="35"/>
      <c r="B168" s="36"/>
      <c r="C168" s="216" t="s">
        <v>351</v>
      </c>
      <c r="D168" s="216" t="s">
        <v>131</v>
      </c>
      <c r="E168" s="217" t="s">
        <v>352</v>
      </c>
      <c r="F168" s="218" t="s">
        <v>353</v>
      </c>
      <c r="G168" s="219" t="s">
        <v>260</v>
      </c>
      <c r="H168" s="220">
        <v>900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0.44</v>
      </c>
      <c r="T168" s="227">
        <f>S168*H168</f>
        <v>396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135</v>
      </c>
      <c r="AT168" s="228" t="s">
        <v>131</v>
      </c>
      <c r="AU168" s="228" t="s">
        <v>86</v>
      </c>
      <c r="AY168" s="14" t="s">
        <v>128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135</v>
      </c>
      <c r="BM168" s="228" t="s">
        <v>354</v>
      </c>
    </row>
    <row r="169" s="2" customFormat="1" ht="62.7" customHeight="1">
      <c r="A169" s="35"/>
      <c r="B169" s="36"/>
      <c r="C169" s="216" t="s">
        <v>355</v>
      </c>
      <c r="D169" s="216" t="s">
        <v>131</v>
      </c>
      <c r="E169" s="217" t="s">
        <v>356</v>
      </c>
      <c r="F169" s="218" t="s">
        <v>357</v>
      </c>
      <c r="G169" s="219" t="s">
        <v>260</v>
      </c>
      <c r="H169" s="220">
        <v>50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0.32500000000000001</v>
      </c>
      <c r="T169" s="227">
        <f>S169*H169</f>
        <v>16.25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135</v>
      </c>
      <c r="AT169" s="228" t="s">
        <v>131</v>
      </c>
      <c r="AU169" s="228" t="s">
        <v>86</v>
      </c>
      <c r="AY169" s="14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135</v>
      </c>
      <c r="BM169" s="228" t="s">
        <v>358</v>
      </c>
    </row>
    <row r="170" s="2" customFormat="1" ht="49.05" customHeight="1">
      <c r="A170" s="35"/>
      <c r="B170" s="36"/>
      <c r="C170" s="216" t="s">
        <v>359</v>
      </c>
      <c r="D170" s="216" t="s">
        <v>131</v>
      </c>
      <c r="E170" s="217" t="s">
        <v>360</v>
      </c>
      <c r="F170" s="218" t="s">
        <v>361</v>
      </c>
      <c r="G170" s="219" t="s">
        <v>260</v>
      </c>
      <c r="H170" s="220">
        <v>5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5.0000000000000002E-05</v>
      </c>
      <c r="R170" s="226">
        <f>Q170*H170</f>
        <v>0.00025000000000000001</v>
      </c>
      <c r="S170" s="226">
        <v>0.128</v>
      </c>
      <c r="T170" s="227">
        <f>S170*H170</f>
        <v>0.64000000000000001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135</v>
      </c>
      <c r="AT170" s="228" t="s">
        <v>131</v>
      </c>
      <c r="AU170" s="228" t="s">
        <v>86</v>
      </c>
      <c r="AY170" s="14" t="s">
        <v>128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135</v>
      </c>
      <c r="BM170" s="228" t="s">
        <v>362</v>
      </c>
    </row>
    <row r="171" s="2" customFormat="1" ht="55.5" customHeight="1">
      <c r="A171" s="35"/>
      <c r="B171" s="36"/>
      <c r="C171" s="216" t="s">
        <v>363</v>
      </c>
      <c r="D171" s="216" t="s">
        <v>131</v>
      </c>
      <c r="E171" s="217" t="s">
        <v>364</v>
      </c>
      <c r="F171" s="218" t="s">
        <v>365</v>
      </c>
      <c r="G171" s="219" t="s">
        <v>260</v>
      </c>
      <c r="H171" s="220">
        <v>900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0.00024000000000000001</v>
      </c>
      <c r="R171" s="226">
        <f>Q171*H171</f>
        <v>0.216</v>
      </c>
      <c r="S171" s="226">
        <v>0.51200000000000001</v>
      </c>
      <c r="T171" s="227">
        <f>S171*H171</f>
        <v>460.80000000000001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135</v>
      </c>
      <c r="AT171" s="228" t="s">
        <v>131</v>
      </c>
      <c r="AU171" s="228" t="s">
        <v>86</v>
      </c>
      <c r="AY171" s="14" t="s">
        <v>128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135</v>
      </c>
      <c r="BM171" s="228" t="s">
        <v>366</v>
      </c>
    </row>
    <row r="172" s="2" customFormat="1" ht="49.05" customHeight="1">
      <c r="A172" s="35"/>
      <c r="B172" s="36"/>
      <c r="C172" s="216" t="s">
        <v>367</v>
      </c>
      <c r="D172" s="216" t="s">
        <v>131</v>
      </c>
      <c r="E172" s="217" t="s">
        <v>368</v>
      </c>
      <c r="F172" s="218" t="s">
        <v>369</v>
      </c>
      <c r="G172" s="219" t="s">
        <v>370</v>
      </c>
      <c r="H172" s="220">
        <v>530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0.20499999999999999</v>
      </c>
      <c r="T172" s="227">
        <f>S172*H172</f>
        <v>108.64999999999999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135</v>
      </c>
      <c r="AT172" s="228" t="s">
        <v>131</v>
      </c>
      <c r="AU172" s="228" t="s">
        <v>86</v>
      </c>
      <c r="AY172" s="14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135</v>
      </c>
      <c r="BM172" s="228" t="s">
        <v>371</v>
      </c>
    </row>
    <row r="173" s="2" customFormat="1" ht="55.5" customHeight="1">
      <c r="A173" s="35"/>
      <c r="B173" s="36"/>
      <c r="C173" s="216" t="s">
        <v>372</v>
      </c>
      <c r="D173" s="216" t="s">
        <v>131</v>
      </c>
      <c r="E173" s="217" t="s">
        <v>373</v>
      </c>
      <c r="F173" s="218" t="s">
        <v>374</v>
      </c>
      <c r="G173" s="219" t="s">
        <v>224</v>
      </c>
      <c r="H173" s="220">
        <v>0.29999999999999999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135</v>
      </c>
      <c r="AT173" s="228" t="s">
        <v>131</v>
      </c>
      <c r="AU173" s="228" t="s">
        <v>86</v>
      </c>
      <c r="AY173" s="14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135</v>
      </c>
      <c r="BM173" s="228" t="s">
        <v>375</v>
      </c>
    </row>
    <row r="174" s="2" customFormat="1" ht="24.15" customHeight="1">
      <c r="A174" s="35"/>
      <c r="B174" s="36"/>
      <c r="C174" s="216" t="s">
        <v>376</v>
      </c>
      <c r="D174" s="216" t="s">
        <v>131</v>
      </c>
      <c r="E174" s="217" t="s">
        <v>377</v>
      </c>
      <c r="F174" s="218" t="s">
        <v>378</v>
      </c>
      <c r="G174" s="219" t="s">
        <v>297</v>
      </c>
      <c r="H174" s="220">
        <v>4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0.14999999999999999</v>
      </c>
      <c r="T174" s="227">
        <f>S174*H174</f>
        <v>0.59999999999999998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135</v>
      </c>
      <c r="AT174" s="228" t="s">
        <v>131</v>
      </c>
      <c r="AU174" s="228" t="s">
        <v>86</v>
      </c>
      <c r="AY174" s="14" t="s">
        <v>128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135</v>
      </c>
      <c r="BM174" s="228" t="s">
        <v>379</v>
      </c>
    </row>
    <row r="175" s="2" customFormat="1" ht="24.15" customHeight="1">
      <c r="A175" s="35"/>
      <c r="B175" s="36"/>
      <c r="C175" s="216" t="s">
        <v>380</v>
      </c>
      <c r="D175" s="216" t="s">
        <v>131</v>
      </c>
      <c r="E175" s="217" t="s">
        <v>381</v>
      </c>
      <c r="F175" s="218" t="s">
        <v>382</v>
      </c>
      <c r="G175" s="219" t="s">
        <v>370</v>
      </c>
      <c r="H175" s="220">
        <v>100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135</v>
      </c>
      <c r="AT175" s="228" t="s">
        <v>131</v>
      </c>
      <c r="AU175" s="228" t="s">
        <v>86</v>
      </c>
      <c r="AY175" s="14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135</v>
      </c>
      <c r="BM175" s="228" t="s">
        <v>383</v>
      </c>
    </row>
    <row r="176" s="2" customFormat="1" ht="24.15" customHeight="1">
      <c r="A176" s="35"/>
      <c r="B176" s="36"/>
      <c r="C176" s="216" t="s">
        <v>384</v>
      </c>
      <c r="D176" s="216" t="s">
        <v>131</v>
      </c>
      <c r="E176" s="217" t="s">
        <v>385</v>
      </c>
      <c r="F176" s="218" t="s">
        <v>386</v>
      </c>
      <c r="G176" s="219" t="s">
        <v>370</v>
      </c>
      <c r="H176" s="220">
        <v>40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3.0000000000000001E-05</v>
      </c>
      <c r="R176" s="226">
        <f>Q176*H176</f>
        <v>0.0012000000000000001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135</v>
      </c>
      <c r="AT176" s="228" t="s">
        <v>131</v>
      </c>
      <c r="AU176" s="228" t="s">
        <v>86</v>
      </c>
      <c r="AY176" s="14" t="s">
        <v>128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135</v>
      </c>
      <c r="BM176" s="228" t="s">
        <v>387</v>
      </c>
    </row>
    <row r="177" s="2" customFormat="1" ht="55.5" customHeight="1">
      <c r="A177" s="35"/>
      <c r="B177" s="36"/>
      <c r="C177" s="216" t="s">
        <v>388</v>
      </c>
      <c r="D177" s="216" t="s">
        <v>131</v>
      </c>
      <c r="E177" s="217" t="s">
        <v>389</v>
      </c>
      <c r="F177" s="218" t="s">
        <v>390</v>
      </c>
      <c r="G177" s="219" t="s">
        <v>297</v>
      </c>
      <c r="H177" s="220">
        <v>4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0.082000000000000003</v>
      </c>
      <c r="T177" s="227">
        <f>S177*H177</f>
        <v>0.32800000000000001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135</v>
      </c>
      <c r="AT177" s="228" t="s">
        <v>131</v>
      </c>
      <c r="AU177" s="228" t="s">
        <v>86</v>
      </c>
      <c r="AY177" s="14" t="s">
        <v>128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135</v>
      </c>
      <c r="BM177" s="228" t="s">
        <v>391</v>
      </c>
    </row>
    <row r="178" s="2" customFormat="1" ht="44.25" customHeight="1">
      <c r="A178" s="35"/>
      <c r="B178" s="36"/>
      <c r="C178" s="216" t="s">
        <v>392</v>
      </c>
      <c r="D178" s="216" t="s">
        <v>131</v>
      </c>
      <c r="E178" s="217" t="s">
        <v>393</v>
      </c>
      <c r="F178" s="218" t="s">
        <v>394</v>
      </c>
      <c r="G178" s="219" t="s">
        <v>224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0.40000000000000002</v>
      </c>
      <c r="R178" s="226">
        <f>Q178*H178</f>
        <v>0.40000000000000002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135</v>
      </c>
      <c r="AT178" s="228" t="s">
        <v>131</v>
      </c>
      <c r="AU178" s="228" t="s">
        <v>86</v>
      </c>
      <c r="AY178" s="14" t="s">
        <v>128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135</v>
      </c>
      <c r="BM178" s="228" t="s">
        <v>395</v>
      </c>
    </row>
    <row r="179" s="2" customFormat="1" ht="66.75" customHeight="1">
      <c r="A179" s="35"/>
      <c r="B179" s="36"/>
      <c r="C179" s="216" t="s">
        <v>396</v>
      </c>
      <c r="D179" s="216" t="s">
        <v>131</v>
      </c>
      <c r="E179" s="217" t="s">
        <v>397</v>
      </c>
      <c r="F179" s="218" t="s">
        <v>398</v>
      </c>
      <c r="G179" s="219" t="s">
        <v>370</v>
      </c>
      <c r="H179" s="220">
        <v>530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135</v>
      </c>
      <c r="AT179" s="228" t="s">
        <v>131</v>
      </c>
      <c r="AU179" s="228" t="s">
        <v>86</v>
      </c>
      <c r="AY179" s="14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135</v>
      </c>
      <c r="BM179" s="228" t="s">
        <v>399</v>
      </c>
    </row>
    <row r="180" s="2" customFormat="1" ht="66.75" customHeight="1">
      <c r="A180" s="35"/>
      <c r="B180" s="36"/>
      <c r="C180" s="216" t="s">
        <v>400</v>
      </c>
      <c r="D180" s="216" t="s">
        <v>131</v>
      </c>
      <c r="E180" s="217" t="s">
        <v>401</v>
      </c>
      <c r="F180" s="218" t="s">
        <v>402</v>
      </c>
      <c r="G180" s="219" t="s">
        <v>260</v>
      </c>
      <c r="H180" s="220">
        <v>110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135</v>
      </c>
      <c r="AT180" s="228" t="s">
        <v>131</v>
      </c>
      <c r="AU180" s="228" t="s">
        <v>86</v>
      </c>
      <c r="AY180" s="14" t="s">
        <v>128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135</v>
      </c>
      <c r="BM180" s="228" t="s">
        <v>403</v>
      </c>
    </row>
    <row r="181" s="2" customFormat="1" ht="66.75" customHeight="1">
      <c r="A181" s="35"/>
      <c r="B181" s="36"/>
      <c r="C181" s="216" t="s">
        <v>404</v>
      </c>
      <c r="D181" s="216" t="s">
        <v>131</v>
      </c>
      <c r="E181" s="217" t="s">
        <v>405</v>
      </c>
      <c r="F181" s="218" t="s">
        <v>406</v>
      </c>
      <c r="G181" s="219" t="s">
        <v>260</v>
      </c>
      <c r="H181" s="220">
        <v>85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135</v>
      </c>
      <c r="AT181" s="228" t="s">
        <v>131</v>
      </c>
      <c r="AU181" s="228" t="s">
        <v>86</v>
      </c>
      <c r="AY181" s="14" t="s">
        <v>128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84</v>
      </c>
      <c r="BK181" s="229">
        <f>ROUND(I181*H181,2)</f>
        <v>0</v>
      </c>
      <c r="BL181" s="14" t="s">
        <v>135</v>
      </c>
      <c r="BM181" s="228" t="s">
        <v>407</v>
      </c>
    </row>
    <row r="182" s="2" customFormat="1" ht="66.75" customHeight="1">
      <c r="A182" s="35"/>
      <c r="B182" s="36"/>
      <c r="C182" s="216" t="s">
        <v>408</v>
      </c>
      <c r="D182" s="216" t="s">
        <v>131</v>
      </c>
      <c r="E182" s="217" t="s">
        <v>409</v>
      </c>
      <c r="F182" s="218" t="s">
        <v>410</v>
      </c>
      <c r="G182" s="219" t="s">
        <v>260</v>
      </c>
      <c r="H182" s="220">
        <v>2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135</v>
      </c>
      <c r="AT182" s="228" t="s">
        <v>131</v>
      </c>
      <c r="AU182" s="228" t="s">
        <v>86</v>
      </c>
      <c r="AY182" s="14" t="s">
        <v>128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135</v>
      </c>
      <c r="BM182" s="228" t="s">
        <v>411</v>
      </c>
    </row>
    <row r="183" s="12" customFormat="1" ht="22.8" customHeight="1">
      <c r="A183" s="12"/>
      <c r="B183" s="200"/>
      <c r="C183" s="201"/>
      <c r="D183" s="202" t="s">
        <v>75</v>
      </c>
      <c r="E183" s="214" t="s">
        <v>279</v>
      </c>
      <c r="F183" s="214" t="s">
        <v>412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SUM(P184:P211)</f>
        <v>0</v>
      </c>
      <c r="Q183" s="208"/>
      <c r="R183" s="209">
        <f>SUM(R184:R211)</f>
        <v>146.82144000000002</v>
      </c>
      <c r="S183" s="208"/>
      <c r="T183" s="210">
        <f>SUM(T184:T211)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84</v>
      </c>
      <c r="AT183" s="212" t="s">
        <v>75</v>
      </c>
      <c r="AU183" s="212" t="s">
        <v>84</v>
      </c>
      <c r="AY183" s="211" t="s">
        <v>128</v>
      </c>
      <c r="BK183" s="213">
        <f>SUM(BK184:BK211)</f>
        <v>0</v>
      </c>
    </row>
    <row r="184" s="2" customFormat="1" ht="37.8" customHeight="1">
      <c r="A184" s="35"/>
      <c r="B184" s="36"/>
      <c r="C184" s="216" t="s">
        <v>413</v>
      </c>
      <c r="D184" s="216" t="s">
        <v>131</v>
      </c>
      <c r="E184" s="217" t="s">
        <v>414</v>
      </c>
      <c r="F184" s="218" t="s">
        <v>415</v>
      </c>
      <c r="G184" s="219" t="s">
        <v>260</v>
      </c>
      <c r="H184" s="220">
        <v>50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135</v>
      </c>
      <c r="AT184" s="228" t="s">
        <v>131</v>
      </c>
      <c r="AU184" s="228" t="s">
        <v>86</v>
      </c>
      <c r="AY184" s="14" t="s">
        <v>128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135</v>
      </c>
      <c r="BM184" s="228" t="s">
        <v>416</v>
      </c>
    </row>
    <row r="185" s="2" customFormat="1" ht="16.5" customHeight="1">
      <c r="A185" s="35"/>
      <c r="B185" s="36"/>
      <c r="C185" s="235" t="s">
        <v>417</v>
      </c>
      <c r="D185" s="235" t="s">
        <v>238</v>
      </c>
      <c r="E185" s="236" t="s">
        <v>418</v>
      </c>
      <c r="F185" s="237" t="s">
        <v>419</v>
      </c>
      <c r="G185" s="238" t="s">
        <v>224</v>
      </c>
      <c r="H185" s="239">
        <v>4.4000000000000004</v>
      </c>
      <c r="I185" s="240"/>
      <c r="J185" s="241">
        <f>ROUND(I185*H185,2)</f>
        <v>0</v>
      </c>
      <c r="K185" s="242"/>
      <c r="L185" s="243"/>
      <c r="M185" s="244" t="s">
        <v>1</v>
      </c>
      <c r="N185" s="245" t="s">
        <v>41</v>
      </c>
      <c r="O185" s="88"/>
      <c r="P185" s="226">
        <f>O185*H185</f>
        <v>0</v>
      </c>
      <c r="Q185" s="226">
        <v>0.20999999999999999</v>
      </c>
      <c r="R185" s="226">
        <f>Q185*H185</f>
        <v>0.92400000000000004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165</v>
      </c>
      <c r="AT185" s="228" t="s">
        <v>238</v>
      </c>
      <c r="AU185" s="228" t="s">
        <v>86</v>
      </c>
      <c r="AY185" s="14" t="s">
        <v>128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135</v>
      </c>
      <c r="BM185" s="228" t="s">
        <v>420</v>
      </c>
    </row>
    <row r="186" s="2" customFormat="1" ht="55.5" customHeight="1">
      <c r="A186" s="35"/>
      <c r="B186" s="36"/>
      <c r="C186" s="216" t="s">
        <v>421</v>
      </c>
      <c r="D186" s="216" t="s">
        <v>131</v>
      </c>
      <c r="E186" s="217" t="s">
        <v>422</v>
      </c>
      <c r="F186" s="218" t="s">
        <v>423</v>
      </c>
      <c r="G186" s="219" t="s">
        <v>260</v>
      </c>
      <c r="H186" s="220">
        <v>170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135</v>
      </c>
      <c r="AT186" s="228" t="s">
        <v>131</v>
      </c>
      <c r="AU186" s="228" t="s">
        <v>86</v>
      </c>
      <c r="AY186" s="14" t="s">
        <v>128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135</v>
      </c>
      <c r="BM186" s="228" t="s">
        <v>424</v>
      </c>
    </row>
    <row r="187" s="2" customFormat="1" ht="55.5" customHeight="1">
      <c r="A187" s="35"/>
      <c r="B187" s="36"/>
      <c r="C187" s="216" t="s">
        <v>425</v>
      </c>
      <c r="D187" s="216" t="s">
        <v>131</v>
      </c>
      <c r="E187" s="217" t="s">
        <v>426</v>
      </c>
      <c r="F187" s="218" t="s">
        <v>427</v>
      </c>
      <c r="G187" s="219" t="s">
        <v>260</v>
      </c>
      <c r="H187" s="220">
        <v>350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135</v>
      </c>
      <c r="AT187" s="228" t="s">
        <v>131</v>
      </c>
      <c r="AU187" s="228" t="s">
        <v>86</v>
      </c>
      <c r="AY187" s="14" t="s">
        <v>128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84</v>
      </c>
      <c r="BK187" s="229">
        <f>ROUND(I187*H187,2)</f>
        <v>0</v>
      </c>
      <c r="BL187" s="14" t="s">
        <v>135</v>
      </c>
      <c r="BM187" s="228" t="s">
        <v>428</v>
      </c>
    </row>
    <row r="188" s="2" customFormat="1" ht="37.8" customHeight="1">
      <c r="A188" s="35"/>
      <c r="B188" s="36"/>
      <c r="C188" s="216" t="s">
        <v>429</v>
      </c>
      <c r="D188" s="216" t="s">
        <v>131</v>
      </c>
      <c r="E188" s="217" t="s">
        <v>430</v>
      </c>
      <c r="F188" s="218" t="s">
        <v>431</v>
      </c>
      <c r="G188" s="219" t="s">
        <v>260</v>
      </c>
      <c r="H188" s="220">
        <v>170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135</v>
      </c>
      <c r="AT188" s="228" t="s">
        <v>131</v>
      </c>
      <c r="AU188" s="228" t="s">
        <v>86</v>
      </c>
      <c r="AY188" s="14" t="s">
        <v>128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135</v>
      </c>
      <c r="BM188" s="228" t="s">
        <v>432</v>
      </c>
    </row>
    <row r="189" s="2" customFormat="1" ht="16.5" customHeight="1">
      <c r="A189" s="35"/>
      <c r="B189" s="36"/>
      <c r="C189" s="235" t="s">
        <v>433</v>
      </c>
      <c r="D189" s="235" t="s">
        <v>238</v>
      </c>
      <c r="E189" s="236" t="s">
        <v>434</v>
      </c>
      <c r="F189" s="237" t="s">
        <v>435</v>
      </c>
      <c r="G189" s="238" t="s">
        <v>241</v>
      </c>
      <c r="H189" s="239">
        <v>145.86000000000001</v>
      </c>
      <c r="I189" s="240"/>
      <c r="J189" s="241">
        <f>ROUND(I189*H189,2)</f>
        <v>0</v>
      </c>
      <c r="K189" s="242"/>
      <c r="L189" s="243"/>
      <c r="M189" s="244" t="s">
        <v>1</v>
      </c>
      <c r="N189" s="245" t="s">
        <v>41</v>
      </c>
      <c r="O189" s="88"/>
      <c r="P189" s="226">
        <f>O189*H189</f>
        <v>0</v>
      </c>
      <c r="Q189" s="226">
        <v>1</v>
      </c>
      <c r="R189" s="226">
        <f>Q189*H189</f>
        <v>145.86000000000001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165</v>
      </c>
      <c r="AT189" s="228" t="s">
        <v>238</v>
      </c>
      <c r="AU189" s="228" t="s">
        <v>86</v>
      </c>
      <c r="AY189" s="14" t="s">
        <v>128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135</v>
      </c>
      <c r="BM189" s="228" t="s">
        <v>436</v>
      </c>
    </row>
    <row r="190" s="2" customFormat="1" ht="37.8" customHeight="1">
      <c r="A190" s="35"/>
      <c r="B190" s="36"/>
      <c r="C190" s="216" t="s">
        <v>437</v>
      </c>
      <c r="D190" s="216" t="s">
        <v>131</v>
      </c>
      <c r="E190" s="217" t="s">
        <v>438</v>
      </c>
      <c r="F190" s="218" t="s">
        <v>439</v>
      </c>
      <c r="G190" s="219" t="s">
        <v>260</v>
      </c>
      <c r="H190" s="220">
        <v>350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135</v>
      </c>
      <c r="AT190" s="228" t="s">
        <v>131</v>
      </c>
      <c r="AU190" s="228" t="s">
        <v>86</v>
      </c>
      <c r="AY190" s="14" t="s">
        <v>128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135</v>
      </c>
      <c r="BM190" s="228" t="s">
        <v>440</v>
      </c>
    </row>
    <row r="191" s="2" customFormat="1" ht="37.8" customHeight="1">
      <c r="A191" s="35"/>
      <c r="B191" s="36"/>
      <c r="C191" s="216" t="s">
        <v>441</v>
      </c>
      <c r="D191" s="216" t="s">
        <v>131</v>
      </c>
      <c r="E191" s="217" t="s">
        <v>442</v>
      </c>
      <c r="F191" s="218" t="s">
        <v>443</v>
      </c>
      <c r="G191" s="219" t="s">
        <v>260</v>
      </c>
      <c r="H191" s="220">
        <v>170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135</v>
      </c>
      <c r="AT191" s="228" t="s">
        <v>131</v>
      </c>
      <c r="AU191" s="228" t="s">
        <v>86</v>
      </c>
      <c r="AY191" s="14" t="s">
        <v>128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135</v>
      </c>
      <c r="BM191" s="228" t="s">
        <v>444</v>
      </c>
    </row>
    <row r="192" s="2" customFormat="1" ht="16.5" customHeight="1">
      <c r="A192" s="35"/>
      <c r="B192" s="36"/>
      <c r="C192" s="235" t="s">
        <v>445</v>
      </c>
      <c r="D192" s="235" t="s">
        <v>238</v>
      </c>
      <c r="E192" s="236" t="s">
        <v>446</v>
      </c>
      <c r="F192" s="237" t="s">
        <v>447</v>
      </c>
      <c r="G192" s="238" t="s">
        <v>448</v>
      </c>
      <c r="H192" s="239">
        <v>20.280000000000001</v>
      </c>
      <c r="I192" s="240"/>
      <c r="J192" s="241">
        <f>ROUND(I192*H192,2)</f>
        <v>0</v>
      </c>
      <c r="K192" s="242"/>
      <c r="L192" s="243"/>
      <c r="M192" s="244" t="s">
        <v>1</v>
      </c>
      <c r="N192" s="245" t="s">
        <v>41</v>
      </c>
      <c r="O192" s="88"/>
      <c r="P192" s="226">
        <f>O192*H192</f>
        <v>0</v>
      </c>
      <c r="Q192" s="226">
        <v>0.001</v>
      </c>
      <c r="R192" s="226">
        <f>Q192*H192</f>
        <v>0.020280000000000003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165</v>
      </c>
      <c r="AT192" s="228" t="s">
        <v>238</v>
      </c>
      <c r="AU192" s="228" t="s">
        <v>86</v>
      </c>
      <c r="AY192" s="14" t="s">
        <v>128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135</v>
      </c>
      <c r="BM192" s="228" t="s">
        <v>449</v>
      </c>
    </row>
    <row r="193" s="2" customFormat="1" ht="37.8" customHeight="1">
      <c r="A193" s="35"/>
      <c r="B193" s="36"/>
      <c r="C193" s="216" t="s">
        <v>450</v>
      </c>
      <c r="D193" s="216" t="s">
        <v>131</v>
      </c>
      <c r="E193" s="217" t="s">
        <v>451</v>
      </c>
      <c r="F193" s="218" t="s">
        <v>452</v>
      </c>
      <c r="G193" s="219" t="s">
        <v>260</v>
      </c>
      <c r="H193" s="220">
        <v>350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135</v>
      </c>
      <c r="AT193" s="228" t="s">
        <v>131</v>
      </c>
      <c r="AU193" s="228" t="s">
        <v>86</v>
      </c>
      <c r="AY193" s="14" t="s">
        <v>128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135</v>
      </c>
      <c r="BM193" s="228" t="s">
        <v>453</v>
      </c>
    </row>
    <row r="194" s="2" customFormat="1" ht="24.15" customHeight="1">
      <c r="A194" s="35"/>
      <c r="B194" s="36"/>
      <c r="C194" s="216" t="s">
        <v>454</v>
      </c>
      <c r="D194" s="216" t="s">
        <v>131</v>
      </c>
      <c r="E194" s="217" t="s">
        <v>455</v>
      </c>
      <c r="F194" s="218" t="s">
        <v>456</v>
      </c>
      <c r="G194" s="219" t="s">
        <v>260</v>
      </c>
      <c r="H194" s="220">
        <v>340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135</v>
      </c>
      <c r="AT194" s="228" t="s">
        <v>131</v>
      </c>
      <c r="AU194" s="228" t="s">
        <v>86</v>
      </c>
      <c r="AY194" s="14" t="s">
        <v>128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135</v>
      </c>
      <c r="BM194" s="228" t="s">
        <v>457</v>
      </c>
    </row>
    <row r="195" s="2" customFormat="1" ht="24.15" customHeight="1">
      <c r="A195" s="35"/>
      <c r="B195" s="36"/>
      <c r="C195" s="216" t="s">
        <v>458</v>
      </c>
      <c r="D195" s="216" t="s">
        <v>131</v>
      </c>
      <c r="E195" s="217" t="s">
        <v>459</v>
      </c>
      <c r="F195" s="218" t="s">
        <v>460</v>
      </c>
      <c r="G195" s="219" t="s">
        <v>260</v>
      </c>
      <c r="H195" s="220">
        <v>340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135</v>
      </c>
      <c r="AT195" s="228" t="s">
        <v>131</v>
      </c>
      <c r="AU195" s="228" t="s">
        <v>86</v>
      </c>
      <c r="AY195" s="14" t="s">
        <v>128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84</v>
      </c>
      <c r="BK195" s="229">
        <f>ROUND(I195*H195,2)</f>
        <v>0</v>
      </c>
      <c r="BL195" s="14" t="s">
        <v>135</v>
      </c>
      <c r="BM195" s="228" t="s">
        <v>461</v>
      </c>
    </row>
    <row r="196" s="2" customFormat="1" ht="21.75" customHeight="1">
      <c r="A196" s="35"/>
      <c r="B196" s="36"/>
      <c r="C196" s="216" t="s">
        <v>462</v>
      </c>
      <c r="D196" s="216" t="s">
        <v>131</v>
      </c>
      <c r="E196" s="217" t="s">
        <v>463</v>
      </c>
      <c r="F196" s="218" t="s">
        <v>464</v>
      </c>
      <c r="G196" s="219" t="s">
        <v>260</v>
      </c>
      <c r="H196" s="220">
        <v>340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135</v>
      </c>
      <c r="AT196" s="228" t="s">
        <v>131</v>
      </c>
      <c r="AU196" s="228" t="s">
        <v>86</v>
      </c>
      <c r="AY196" s="14" t="s">
        <v>128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135</v>
      </c>
      <c r="BM196" s="228" t="s">
        <v>465</v>
      </c>
    </row>
    <row r="197" s="2" customFormat="1" ht="24.15" customHeight="1">
      <c r="A197" s="35"/>
      <c r="B197" s="36"/>
      <c r="C197" s="216" t="s">
        <v>466</v>
      </c>
      <c r="D197" s="216" t="s">
        <v>131</v>
      </c>
      <c r="E197" s="217" t="s">
        <v>467</v>
      </c>
      <c r="F197" s="218" t="s">
        <v>468</v>
      </c>
      <c r="G197" s="219" t="s">
        <v>260</v>
      </c>
      <c r="H197" s="220">
        <v>510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135</v>
      </c>
      <c r="AT197" s="228" t="s">
        <v>131</v>
      </c>
      <c r="AU197" s="228" t="s">
        <v>86</v>
      </c>
      <c r="AY197" s="14" t="s">
        <v>128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135</v>
      </c>
      <c r="BM197" s="228" t="s">
        <v>469</v>
      </c>
    </row>
    <row r="198" s="2" customFormat="1" ht="21.75" customHeight="1">
      <c r="A198" s="35"/>
      <c r="B198" s="36"/>
      <c r="C198" s="216" t="s">
        <v>470</v>
      </c>
      <c r="D198" s="216" t="s">
        <v>131</v>
      </c>
      <c r="E198" s="217" t="s">
        <v>471</v>
      </c>
      <c r="F198" s="218" t="s">
        <v>472</v>
      </c>
      <c r="G198" s="219" t="s">
        <v>260</v>
      </c>
      <c r="H198" s="220">
        <v>700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135</v>
      </c>
      <c r="AT198" s="228" t="s">
        <v>131</v>
      </c>
      <c r="AU198" s="228" t="s">
        <v>86</v>
      </c>
      <c r="AY198" s="14" t="s">
        <v>128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135</v>
      </c>
      <c r="BM198" s="228" t="s">
        <v>473</v>
      </c>
    </row>
    <row r="199" s="2" customFormat="1" ht="21.75" customHeight="1">
      <c r="A199" s="35"/>
      <c r="B199" s="36"/>
      <c r="C199" s="216" t="s">
        <v>474</v>
      </c>
      <c r="D199" s="216" t="s">
        <v>131</v>
      </c>
      <c r="E199" s="217" t="s">
        <v>475</v>
      </c>
      <c r="F199" s="218" t="s">
        <v>476</v>
      </c>
      <c r="G199" s="219" t="s">
        <v>260</v>
      </c>
      <c r="H199" s="220">
        <v>700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135</v>
      </c>
      <c r="AT199" s="228" t="s">
        <v>131</v>
      </c>
      <c r="AU199" s="228" t="s">
        <v>86</v>
      </c>
      <c r="AY199" s="14" t="s">
        <v>128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84</v>
      </c>
      <c r="BK199" s="229">
        <f>ROUND(I199*H199,2)</f>
        <v>0</v>
      </c>
      <c r="BL199" s="14" t="s">
        <v>135</v>
      </c>
      <c r="BM199" s="228" t="s">
        <v>477</v>
      </c>
    </row>
    <row r="200" s="2" customFormat="1" ht="21.75" customHeight="1">
      <c r="A200" s="35"/>
      <c r="B200" s="36"/>
      <c r="C200" s="216" t="s">
        <v>478</v>
      </c>
      <c r="D200" s="216" t="s">
        <v>131</v>
      </c>
      <c r="E200" s="217" t="s">
        <v>479</v>
      </c>
      <c r="F200" s="218" t="s">
        <v>480</v>
      </c>
      <c r="G200" s="219" t="s">
        <v>260</v>
      </c>
      <c r="H200" s="220">
        <v>700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135</v>
      </c>
      <c r="AT200" s="228" t="s">
        <v>131</v>
      </c>
      <c r="AU200" s="228" t="s">
        <v>86</v>
      </c>
      <c r="AY200" s="14" t="s">
        <v>128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135</v>
      </c>
      <c r="BM200" s="228" t="s">
        <v>481</v>
      </c>
    </row>
    <row r="201" s="2" customFormat="1" ht="21.75" customHeight="1">
      <c r="A201" s="35"/>
      <c r="B201" s="36"/>
      <c r="C201" s="216" t="s">
        <v>482</v>
      </c>
      <c r="D201" s="216" t="s">
        <v>131</v>
      </c>
      <c r="E201" s="217" t="s">
        <v>483</v>
      </c>
      <c r="F201" s="218" t="s">
        <v>484</v>
      </c>
      <c r="G201" s="219" t="s">
        <v>260</v>
      </c>
      <c r="H201" s="220">
        <v>1050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135</v>
      </c>
      <c r="AT201" s="228" t="s">
        <v>131</v>
      </c>
      <c r="AU201" s="228" t="s">
        <v>86</v>
      </c>
      <c r="AY201" s="14" t="s">
        <v>128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135</v>
      </c>
      <c r="BM201" s="228" t="s">
        <v>485</v>
      </c>
    </row>
    <row r="202" s="2" customFormat="1" ht="49.05" customHeight="1">
      <c r="A202" s="35"/>
      <c r="B202" s="36"/>
      <c r="C202" s="216" t="s">
        <v>486</v>
      </c>
      <c r="D202" s="216" t="s">
        <v>131</v>
      </c>
      <c r="E202" s="217" t="s">
        <v>487</v>
      </c>
      <c r="F202" s="218" t="s">
        <v>488</v>
      </c>
      <c r="G202" s="219" t="s">
        <v>260</v>
      </c>
      <c r="H202" s="220">
        <v>170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135</v>
      </c>
      <c r="AT202" s="228" t="s">
        <v>131</v>
      </c>
      <c r="AU202" s="228" t="s">
        <v>86</v>
      </c>
      <c r="AY202" s="14" t="s">
        <v>128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135</v>
      </c>
      <c r="BM202" s="228" t="s">
        <v>489</v>
      </c>
    </row>
    <row r="203" s="2" customFormat="1" ht="49.05" customHeight="1">
      <c r="A203" s="35"/>
      <c r="B203" s="36"/>
      <c r="C203" s="216" t="s">
        <v>490</v>
      </c>
      <c r="D203" s="216" t="s">
        <v>131</v>
      </c>
      <c r="E203" s="217" t="s">
        <v>491</v>
      </c>
      <c r="F203" s="218" t="s">
        <v>492</v>
      </c>
      <c r="G203" s="219" t="s">
        <v>260</v>
      </c>
      <c r="H203" s="220">
        <v>350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135</v>
      </c>
      <c r="AT203" s="228" t="s">
        <v>131</v>
      </c>
      <c r="AU203" s="228" t="s">
        <v>86</v>
      </c>
      <c r="AY203" s="14" t="s">
        <v>128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84</v>
      </c>
      <c r="BK203" s="229">
        <f>ROUND(I203*H203,2)</f>
        <v>0</v>
      </c>
      <c r="BL203" s="14" t="s">
        <v>135</v>
      </c>
      <c r="BM203" s="228" t="s">
        <v>493</v>
      </c>
    </row>
    <row r="204" s="2" customFormat="1" ht="24.15" customHeight="1">
      <c r="A204" s="35"/>
      <c r="B204" s="36"/>
      <c r="C204" s="216" t="s">
        <v>494</v>
      </c>
      <c r="D204" s="216" t="s">
        <v>131</v>
      </c>
      <c r="E204" s="217" t="s">
        <v>495</v>
      </c>
      <c r="F204" s="218" t="s">
        <v>496</v>
      </c>
      <c r="G204" s="219" t="s">
        <v>241</v>
      </c>
      <c r="H204" s="220">
        <v>0.0050000000000000001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135</v>
      </c>
      <c r="AT204" s="228" t="s">
        <v>131</v>
      </c>
      <c r="AU204" s="228" t="s">
        <v>86</v>
      </c>
      <c r="AY204" s="14" t="s">
        <v>128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135</v>
      </c>
      <c r="BM204" s="228" t="s">
        <v>497</v>
      </c>
    </row>
    <row r="205" s="2" customFormat="1" ht="16.5" customHeight="1">
      <c r="A205" s="35"/>
      <c r="B205" s="36"/>
      <c r="C205" s="235" t="s">
        <v>498</v>
      </c>
      <c r="D205" s="235" t="s">
        <v>238</v>
      </c>
      <c r="E205" s="236" t="s">
        <v>499</v>
      </c>
      <c r="F205" s="237" t="s">
        <v>500</v>
      </c>
      <c r="G205" s="238" t="s">
        <v>448</v>
      </c>
      <c r="H205" s="239">
        <v>17.16</v>
      </c>
      <c r="I205" s="240"/>
      <c r="J205" s="241">
        <f>ROUND(I205*H205,2)</f>
        <v>0</v>
      </c>
      <c r="K205" s="242"/>
      <c r="L205" s="243"/>
      <c r="M205" s="244" t="s">
        <v>1</v>
      </c>
      <c r="N205" s="245" t="s">
        <v>41</v>
      </c>
      <c r="O205" s="88"/>
      <c r="P205" s="226">
        <f>O205*H205</f>
        <v>0</v>
      </c>
      <c r="Q205" s="226">
        <v>0.001</v>
      </c>
      <c r="R205" s="226">
        <f>Q205*H205</f>
        <v>0.017160000000000002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165</v>
      </c>
      <c r="AT205" s="228" t="s">
        <v>238</v>
      </c>
      <c r="AU205" s="228" t="s">
        <v>86</v>
      </c>
      <c r="AY205" s="14" t="s">
        <v>128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135</v>
      </c>
      <c r="BM205" s="228" t="s">
        <v>501</v>
      </c>
    </row>
    <row r="206" s="2" customFormat="1" ht="24.15" customHeight="1">
      <c r="A206" s="35"/>
      <c r="B206" s="36"/>
      <c r="C206" s="216" t="s">
        <v>502</v>
      </c>
      <c r="D206" s="216" t="s">
        <v>131</v>
      </c>
      <c r="E206" s="217" t="s">
        <v>503</v>
      </c>
      <c r="F206" s="218" t="s">
        <v>504</v>
      </c>
      <c r="G206" s="219" t="s">
        <v>241</v>
      </c>
      <c r="H206" s="220">
        <v>0.010999999999999999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41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135</v>
      </c>
      <c r="AT206" s="228" t="s">
        <v>131</v>
      </c>
      <c r="AU206" s="228" t="s">
        <v>86</v>
      </c>
      <c r="AY206" s="14" t="s">
        <v>128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84</v>
      </c>
      <c r="BK206" s="229">
        <f>ROUND(I206*H206,2)</f>
        <v>0</v>
      </c>
      <c r="BL206" s="14" t="s">
        <v>135</v>
      </c>
      <c r="BM206" s="228" t="s">
        <v>505</v>
      </c>
    </row>
    <row r="207" s="2" customFormat="1" ht="24.15" customHeight="1">
      <c r="A207" s="35"/>
      <c r="B207" s="36"/>
      <c r="C207" s="216" t="s">
        <v>506</v>
      </c>
      <c r="D207" s="216" t="s">
        <v>131</v>
      </c>
      <c r="E207" s="217" t="s">
        <v>507</v>
      </c>
      <c r="F207" s="218" t="s">
        <v>508</v>
      </c>
      <c r="G207" s="219" t="s">
        <v>260</v>
      </c>
      <c r="H207" s="220">
        <v>1020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135</v>
      </c>
      <c r="AT207" s="228" t="s">
        <v>131</v>
      </c>
      <c r="AU207" s="228" t="s">
        <v>86</v>
      </c>
      <c r="AY207" s="14" t="s">
        <v>128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84</v>
      </c>
      <c r="BK207" s="229">
        <f>ROUND(I207*H207,2)</f>
        <v>0</v>
      </c>
      <c r="BL207" s="14" t="s">
        <v>135</v>
      </c>
      <c r="BM207" s="228" t="s">
        <v>509</v>
      </c>
    </row>
    <row r="208" s="2" customFormat="1" ht="21.75" customHeight="1">
      <c r="A208" s="35"/>
      <c r="B208" s="36"/>
      <c r="C208" s="216" t="s">
        <v>510</v>
      </c>
      <c r="D208" s="216" t="s">
        <v>131</v>
      </c>
      <c r="E208" s="217" t="s">
        <v>511</v>
      </c>
      <c r="F208" s="218" t="s">
        <v>512</v>
      </c>
      <c r="G208" s="219" t="s">
        <v>260</v>
      </c>
      <c r="H208" s="220">
        <v>2100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135</v>
      </c>
      <c r="AT208" s="228" t="s">
        <v>131</v>
      </c>
      <c r="AU208" s="228" t="s">
        <v>86</v>
      </c>
      <c r="AY208" s="14" t="s">
        <v>128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135</v>
      </c>
      <c r="BM208" s="228" t="s">
        <v>513</v>
      </c>
    </row>
    <row r="209" s="2" customFormat="1" ht="21.75" customHeight="1">
      <c r="A209" s="35"/>
      <c r="B209" s="36"/>
      <c r="C209" s="216" t="s">
        <v>514</v>
      </c>
      <c r="D209" s="216" t="s">
        <v>131</v>
      </c>
      <c r="E209" s="217" t="s">
        <v>515</v>
      </c>
      <c r="F209" s="218" t="s">
        <v>516</v>
      </c>
      <c r="G209" s="219" t="s">
        <v>260</v>
      </c>
      <c r="H209" s="220">
        <v>340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135</v>
      </c>
      <c r="AT209" s="228" t="s">
        <v>131</v>
      </c>
      <c r="AU209" s="228" t="s">
        <v>86</v>
      </c>
      <c r="AY209" s="14" t="s">
        <v>128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84</v>
      </c>
      <c r="BK209" s="229">
        <f>ROUND(I209*H209,2)</f>
        <v>0</v>
      </c>
      <c r="BL209" s="14" t="s">
        <v>135</v>
      </c>
      <c r="BM209" s="228" t="s">
        <v>517</v>
      </c>
    </row>
    <row r="210" s="2" customFormat="1" ht="21.75" customHeight="1">
      <c r="A210" s="35"/>
      <c r="B210" s="36"/>
      <c r="C210" s="216" t="s">
        <v>518</v>
      </c>
      <c r="D210" s="216" t="s">
        <v>131</v>
      </c>
      <c r="E210" s="217" t="s">
        <v>519</v>
      </c>
      <c r="F210" s="218" t="s">
        <v>520</v>
      </c>
      <c r="G210" s="219" t="s">
        <v>260</v>
      </c>
      <c r="H210" s="220">
        <v>680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135</v>
      </c>
      <c r="AT210" s="228" t="s">
        <v>131</v>
      </c>
      <c r="AU210" s="228" t="s">
        <v>86</v>
      </c>
      <c r="AY210" s="14" t="s">
        <v>128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135</v>
      </c>
      <c r="BM210" s="228" t="s">
        <v>521</v>
      </c>
    </row>
    <row r="211" s="2" customFormat="1" ht="21.75" customHeight="1">
      <c r="A211" s="35"/>
      <c r="B211" s="36"/>
      <c r="C211" s="216" t="s">
        <v>522</v>
      </c>
      <c r="D211" s="216" t="s">
        <v>131</v>
      </c>
      <c r="E211" s="217" t="s">
        <v>523</v>
      </c>
      <c r="F211" s="218" t="s">
        <v>524</v>
      </c>
      <c r="G211" s="219" t="s">
        <v>224</v>
      </c>
      <c r="H211" s="220">
        <v>15.6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41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135</v>
      </c>
      <c r="AT211" s="228" t="s">
        <v>131</v>
      </c>
      <c r="AU211" s="228" t="s">
        <v>86</v>
      </c>
      <c r="AY211" s="14" t="s">
        <v>128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84</v>
      </c>
      <c r="BK211" s="229">
        <f>ROUND(I211*H211,2)</f>
        <v>0</v>
      </c>
      <c r="BL211" s="14" t="s">
        <v>135</v>
      </c>
      <c r="BM211" s="228" t="s">
        <v>525</v>
      </c>
    </row>
    <row r="212" s="12" customFormat="1" ht="22.8" customHeight="1">
      <c r="A212" s="12"/>
      <c r="B212" s="200"/>
      <c r="C212" s="201"/>
      <c r="D212" s="202" t="s">
        <v>75</v>
      </c>
      <c r="E212" s="214" t="s">
        <v>86</v>
      </c>
      <c r="F212" s="214" t="s">
        <v>526</v>
      </c>
      <c r="G212" s="201"/>
      <c r="H212" s="201"/>
      <c r="I212" s="204"/>
      <c r="J212" s="215">
        <f>BK212</f>
        <v>0</v>
      </c>
      <c r="K212" s="201"/>
      <c r="L212" s="206"/>
      <c r="M212" s="207"/>
      <c r="N212" s="208"/>
      <c r="O212" s="208"/>
      <c r="P212" s="209">
        <f>SUM(P213:P217)</f>
        <v>0</v>
      </c>
      <c r="Q212" s="208"/>
      <c r="R212" s="209">
        <f>SUM(R213:R217)</f>
        <v>13.349408800000001</v>
      </c>
      <c r="S212" s="208"/>
      <c r="T212" s="210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1" t="s">
        <v>84</v>
      </c>
      <c r="AT212" s="212" t="s">
        <v>75</v>
      </c>
      <c r="AU212" s="212" t="s">
        <v>84</v>
      </c>
      <c r="AY212" s="211" t="s">
        <v>128</v>
      </c>
      <c r="BK212" s="213">
        <f>SUM(BK213:BK217)</f>
        <v>0</v>
      </c>
    </row>
    <row r="213" s="2" customFormat="1" ht="37.8" customHeight="1">
      <c r="A213" s="35"/>
      <c r="B213" s="36"/>
      <c r="C213" s="216" t="s">
        <v>527</v>
      </c>
      <c r="D213" s="216" t="s">
        <v>131</v>
      </c>
      <c r="E213" s="217" t="s">
        <v>528</v>
      </c>
      <c r="F213" s="218" t="s">
        <v>529</v>
      </c>
      <c r="G213" s="219" t="s">
        <v>224</v>
      </c>
      <c r="H213" s="220">
        <v>7.7999999999999998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135</v>
      </c>
      <c r="AT213" s="228" t="s">
        <v>131</v>
      </c>
      <c r="AU213" s="228" t="s">
        <v>86</v>
      </c>
      <c r="AY213" s="14" t="s">
        <v>128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84</v>
      </c>
      <c r="BK213" s="229">
        <f>ROUND(I213*H213,2)</f>
        <v>0</v>
      </c>
      <c r="BL213" s="14" t="s">
        <v>135</v>
      </c>
      <c r="BM213" s="228" t="s">
        <v>530</v>
      </c>
    </row>
    <row r="214" s="2" customFormat="1" ht="55.5" customHeight="1">
      <c r="A214" s="35"/>
      <c r="B214" s="36"/>
      <c r="C214" s="216" t="s">
        <v>531</v>
      </c>
      <c r="D214" s="216" t="s">
        <v>131</v>
      </c>
      <c r="E214" s="217" t="s">
        <v>532</v>
      </c>
      <c r="F214" s="218" t="s">
        <v>533</v>
      </c>
      <c r="G214" s="219" t="s">
        <v>260</v>
      </c>
      <c r="H214" s="220">
        <v>104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41</v>
      </c>
      <c r="O214" s="88"/>
      <c r="P214" s="226">
        <f>O214*H214</f>
        <v>0</v>
      </c>
      <c r="Q214" s="226">
        <v>0.00031</v>
      </c>
      <c r="R214" s="226">
        <f>Q214*H214</f>
        <v>0.032239999999999998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135</v>
      </c>
      <c r="AT214" s="228" t="s">
        <v>131</v>
      </c>
      <c r="AU214" s="228" t="s">
        <v>86</v>
      </c>
      <c r="AY214" s="14" t="s">
        <v>128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84</v>
      </c>
      <c r="BK214" s="229">
        <f>ROUND(I214*H214,2)</f>
        <v>0</v>
      </c>
      <c r="BL214" s="14" t="s">
        <v>135</v>
      </c>
      <c r="BM214" s="228" t="s">
        <v>534</v>
      </c>
    </row>
    <row r="215" s="2" customFormat="1" ht="24.15" customHeight="1">
      <c r="A215" s="35"/>
      <c r="B215" s="36"/>
      <c r="C215" s="235" t="s">
        <v>535</v>
      </c>
      <c r="D215" s="235" t="s">
        <v>238</v>
      </c>
      <c r="E215" s="236" t="s">
        <v>536</v>
      </c>
      <c r="F215" s="237" t="s">
        <v>537</v>
      </c>
      <c r="G215" s="238" t="s">
        <v>260</v>
      </c>
      <c r="H215" s="239">
        <v>123.188</v>
      </c>
      <c r="I215" s="240"/>
      <c r="J215" s="241">
        <f>ROUND(I215*H215,2)</f>
        <v>0</v>
      </c>
      <c r="K215" s="242"/>
      <c r="L215" s="243"/>
      <c r="M215" s="244" t="s">
        <v>1</v>
      </c>
      <c r="N215" s="245" t="s">
        <v>41</v>
      </c>
      <c r="O215" s="88"/>
      <c r="P215" s="226">
        <f>O215*H215</f>
        <v>0</v>
      </c>
      <c r="Q215" s="226">
        <v>0.00010000000000000001</v>
      </c>
      <c r="R215" s="226">
        <f>Q215*H215</f>
        <v>0.012318800000000001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165</v>
      </c>
      <c r="AT215" s="228" t="s">
        <v>238</v>
      </c>
      <c r="AU215" s="228" t="s">
        <v>86</v>
      </c>
      <c r="AY215" s="14" t="s">
        <v>128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84</v>
      </c>
      <c r="BK215" s="229">
        <f>ROUND(I215*H215,2)</f>
        <v>0</v>
      </c>
      <c r="BL215" s="14" t="s">
        <v>135</v>
      </c>
      <c r="BM215" s="228" t="s">
        <v>538</v>
      </c>
    </row>
    <row r="216" s="2" customFormat="1" ht="55.5" customHeight="1">
      <c r="A216" s="35"/>
      <c r="B216" s="36"/>
      <c r="C216" s="216" t="s">
        <v>539</v>
      </c>
      <c r="D216" s="216" t="s">
        <v>131</v>
      </c>
      <c r="E216" s="217" t="s">
        <v>540</v>
      </c>
      <c r="F216" s="218" t="s">
        <v>541</v>
      </c>
      <c r="G216" s="219" t="s">
        <v>370</v>
      </c>
      <c r="H216" s="220">
        <v>65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0.20469000000000001</v>
      </c>
      <c r="R216" s="226">
        <f>Q216*H216</f>
        <v>13.30485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135</v>
      </c>
      <c r="AT216" s="228" t="s">
        <v>131</v>
      </c>
      <c r="AU216" s="228" t="s">
        <v>86</v>
      </c>
      <c r="AY216" s="14" t="s">
        <v>128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135</v>
      </c>
      <c r="BM216" s="228" t="s">
        <v>542</v>
      </c>
    </row>
    <row r="217" s="2" customFormat="1" ht="24.15" customHeight="1">
      <c r="A217" s="35"/>
      <c r="B217" s="36"/>
      <c r="C217" s="216" t="s">
        <v>543</v>
      </c>
      <c r="D217" s="216" t="s">
        <v>131</v>
      </c>
      <c r="E217" s="217" t="s">
        <v>544</v>
      </c>
      <c r="F217" s="218" t="s">
        <v>545</v>
      </c>
      <c r="G217" s="219" t="s">
        <v>224</v>
      </c>
      <c r="H217" s="220">
        <v>1.3200000000000001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135</v>
      </c>
      <c r="AT217" s="228" t="s">
        <v>131</v>
      </c>
      <c r="AU217" s="228" t="s">
        <v>86</v>
      </c>
      <c r="AY217" s="14" t="s">
        <v>128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84</v>
      </c>
      <c r="BK217" s="229">
        <f>ROUND(I217*H217,2)</f>
        <v>0</v>
      </c>
      <c r="BL217" s="14" t="s">
        <v>135</v>
      </c>
      <c r="BM217" s="228" t="s">
        <v>546</v>
      </c>
    </row>
    <row r="218" s="12" customFormat="1" ht="22.8" customHeight="1">
      <c r="A218" s="12"/>
      <c r="B218" s="200"/>
      <c r="C218" s="201"/>
      <c r="D218" s="202" t="s">
        <v>75</v>
      </c>
      <c r="E218" s="214" t="s">
        <v>7</v>
      </c>
      <c r="F218" s="214" t="s">
        <v>547</v>
      </c>
      <c r="G218" s="201"/>
      <c r="H218" s="201"/>
      <c r="I218" s="204"/>
      <c r="J218" s="215">
        <f>BK218</f>
        <v>0</v>
      </c>
      <c r="K218" s="201"/>
      <c r="L218" s="206"/>
      <c r="M218" s="207"/>
      <c r="N218" s="208"/>
      <c r="O218" s="208"/>
      <c r="P218" s="209">
        <f>SUM(P219:P222)</f>
        <v>0</v>
      </c>
      <c r="Q218" s="208"/>
      <c r="R218" s="209">
        <f>SUM(R219:R222)</f>
        <v>138.73052181999998</v>
      </c>
      <c r="S218" s="208"/>
      <c r="T218" s="210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1" t="s">
        <v>84</v>
      </c>
      <c r="AT218" s="212" t="s">
        <v>75</v>
      </c>
      <c r="AU218" s="212" t="s">
        <v>84</v>
      </c>
      <c r="AY218" s="211" t="s">
        <v>128</v>
      </c>
      <c r="BK218" s="213">
        <f>SUM(BK219:BK222)</f>
        <v>0</v>
      </c>
    </row>
    <row r="219" s="2" customFormat="1" ht="44.25" customHeight="1">
      <c r="A219" s="35"/>
      <c r="B219" s="36"/>
      <c r="C219" s="216" t="s">
        <v>548</v>
      </c>
      <c r="D219" s="216" t="s">
        <v>131</v>
      </c>
      <c r="E219" s="217" t="s">
        <v>549</v>
      </c>
      <c r="F219" s="218" t="s">
        <v>550</v>
      </c>
      <c r="G219" s="219" t="s">
        <v>260</v>
      </c>
      <c r="H219" s="220">
        <v>2464.4000000000001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0.00013999999999999999</v>
      </c>
      <c r="R219" s="226">
        <f>Q219*H219</f>
        <v>0.34501599999999999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135</v>
      </c>
      <c r="AT219" s="228" t="s">
        <v>131</v>
      </c>
      <c r="AU219" s="228" t="s">
        <v>86</v>
      </c>
      <c r="AY219" s="14" t="s">
        <v>128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84</v>
      </c>
      <c r="BK219" s="229">
        <f>ROUND(I219*H219,2)</f>
        <v>0</v>
      </c>
      <c r="BL219" s="14" t="s">
        <v>135</v>
      </c>
      <c r="BM219" s="228" t="s">
        <v>551</v>
      </c>
    </row>
    <row r="220" s="2" customFormat="1" ht="16.5" customHeight="1">
      <c r="A220" s="35"/>
      <c r="B220" s="36"/>
      <c r="C220" s="235" t="s">
        <v>552</v>
      </c>
      <c r="D220" s="235" t="s">
        <v>238</v>
      </c>
      <c r="E220" s="236" t="s">
        <v>553</v>
      </c>
      <c r="F220" s="237" t="s">
        <v>554</v>
      </c>
      <c r="G220" s="238" t="s">
        <v>260</v>
      </c>
      <c r="H220" s="239">
        <v>2587.6199999999999</v>
      </c>
      <c r="I220" s="240"/>
      <c r="J220" s="241">
        <f>ROUND(I220*H220,2)</f>
        <v>0</v>
      </c>
      <c r="K220" s="242"/>
      <c r="L220" s="243"/>
      <c r="M220" s="244" t="s">
        <v>1</v>
      </c>
      <c r="N220" s="245" t="s">
        <v>41</v>
      </c>
      <c r="O220" s="88"/>
      <c r="P220" s="226">
        <f>O220*H220</f>
        <v>0</v>
      </c>
      <c r="Q220" s="226">
        <v>0.00040000000000000002</v>
      </c>
      <c r="R220" s="226">
        <f>Q220*H220</f>
        <v>1.035048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165</v>
      </c>
      <c r="AT220" s="228" t="s">
        <v>238</v>
      </c>
      <c r="AU220" s="228" t="s">
        <v>86</v>
      </c>
      <c r="AY220" s="14" t="s">
        <v>128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84</v>
      </c>
      <c r="BK220" s="229">
        <f>ROUND(I220*H220,2)</f>
        <v>0</v>
      </c>
      <c r="BL220" s="14" t="s">
        <v>135</v>
      </c>
      <c r="BM220" s="228" t="s">
        <v>555</v>
      </c>
    </row>
    <row r="221" s="2" customFormat="1" ht="24.15" customHeight="1">
      <c r="A221" s="35"/>
      <c r="B221" s="36"/>
      <c r="C221" s="216" t="s">
        <v>556</v>
      </c>
      <c r="D221" s="216" t="s">
        <v>131</v>
      </c>
      <c r="E221" s="217" t="s">
        <v>557</v>
      </c>
      <c r="F221" s="218" t="s">
        <v>558</v>
      </c>
      <c r="G221" s="219" t="s">
        <v>224</v>
      </c>
      <c r="H221" s="220">
        <v>56.457999999999998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41</v>
      </c>
      <c r="O221" s="88"/>
      <c r="P221" s="226">
        <f>O221*H221</f>
        <v>0</v>
      </c>
      <c r="Q221" s="226">
        <v>2.4327899999999998</v>
      </c>
      <c r="R221" s="226">
        <f>Q221*H221</f>
        <v>137.35045781999997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135</v>
      </c>
      <c r="AT221" s="228" t="s">
        <v>131</v>
      </c>
      <c r="AU221" s="228" t="s">
        <v>86</v>
      </c>
      <c r="AY221" s="14" t="s">
        <v>128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84</v>
      </c>
      <c r="BK221" s="229">
        <f>ROUND(I221*H221,2)</f>
        <v>0</v>
      </c>
      <c r="BL221" s="14" t="s">
        <v>135</v>
      </c>
      <c r="BM221" s="228" t="s">
        <v>559</v>
      </c>
    </row>
    <row r="222" s="2" customFormat="1" ht="37.8" customHeight="1">
      <c r="A222" s="35"/>
      <c r="B222" s="36"/>
      <c r="C222" s="216" t="s">
        <v>560</v>
      </c>
      <c r="D222" s="216" t="s">
        <v>131</v>
      </c>
      <c r="E222" s="217" t="s">
        <v>561</v>
      </c>
      <c r="F222" s="218" t="s">
        <v>562</v>
      </c>
      <c r="G222" s="219" t="s">
        <v>260</v>
      </c>
      <c r="H222" s="220">
        <v>1080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41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135</v>
      </c>
      <c r="AT222" s="228" t="s">
        <v>131</v>
      </c>
      <c r="AU222" s="228" t="s">
        <v>86</v>
      </c>
      <c r="AY222" s="14" t="s">
        <v>128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84</v>
      </c>
      <c r="BK222" s="229">
        <f>ROUND(I222*H222,2)</f>
        <v>0</v>
      </c>
      <c r="BL222" s="14" t="s">
        <v>135</v>
      </c>
      <c r="BM222" s="228" t="s">
        <v>563</v>
      </c>
    </row>
    <row r="223" s="12" customFormat="1" ht="22.8" customHeight="1">
      <c r="A223" s="12"/>
      <c r="B223" s="200"/>
      <c r="C223" s="201"/>
      <c r="D223" s="202" t="s">
        <v>75</v>
      </c>
      <c r="E223" s="214" t="s">
        <v>141</v>
      </c>
      <c r="F223" s="214" t="s">
        <v>564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SUM(P224:P226)</f>
        <v>0</v>
      </c>
      <c r="Q223" s="208"/>
      <c r="R223" s="209">
        <f>SUM(R224:R226)</f>
        <v>4.6815650000000009</v>
      </c>
      <c r="S223" s="208"/>
      <c r="T223" s="210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84</v>
      </c>
      <c r="AT223" s="212" t="s">
        <v>75</v>
      </c>
      <c r="AU223" s="212" t="s">
        <v>84</v>
      </c>
      <c r="AY223" s="211" t="s">
        <v>128</v>
      </c>
      <c r="BK223" s="213">
        <f>SUM(BK224:BK226)</f>
        <v>0</v>
      </c>
    </row>
    <row r="224" s="2" customFormat="1" ht="33" customHeight="1">
      <c r="A224" s="35"/>
      <c r="B224" s="36"/>
      <c r="C224" s="216" t="s">
        <v>565</v>
      </c>
      <c r="D224" s="216" t="s">
        <v>131</v>
      </c>
      <c r="E224" s="217" t="s">
        <v>566</v>
      </c>
      <c r="F224" s="218" t="s">
        <v>567</v>
      </c>
      <c r="G224" s="219" t="s">
        <v>370</v>
      </c>
      <c r="H224" s="220">
        <v>9.5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41</v>
      </c>
      <c r="O224" s="88"/>
      <c r="P224" s="226">
        <f>O224*H224</f>
        <v>0</v>
      </c>
      <c r="Q224" s="226">
        <v>0.24127000000000001</v>
      </c>
      <c r="R224" s="226">
        <f>Q224*H224</f>
        <v>2.292065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135</v>
      </c>
      <c r="AT224" s="228" t="s">
        <v>131</v>
      </c>
      <c r="AU224" s="228" t="s">
        <v>86</v>
      </c>
      <c r="AY224" s="14" t="s">
        <v>128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84</v>
      </c>
      <c r="BK224" s="229">
        <f>ROUND(I224*H224,2)</f>
        <v>0</v>
      </c>
      <c r="BL224" s="14" t="s">
        <v>135</v>
      </c>
      <c r="BM224" s="228" t="s">
        <v>568</v>
      </c>
    </row>
    <row r="225" s="2" customFormat="1" ht="16.5" customHeight="1">
      <c r="A225" s="35"/>
      <c r="B225" s="36"/>
      <c r="C225" s="235" t="s">
        <v>569</v>
      </c>
      <c r="D225" s="235" t="s">
        <v>238</v>
      </c>
      <c r="E225" s="236" t="s">
        <v>570</v>
      </c>
      <c r="F225" s="237" t="s">
        <v>571</v>
      </c>
      <c r="G225" s="238" t="s">
        <v>297</v>
      </c>
      <c r="H225" s="239">
        <v>32.450000000000003</v>
      </c>
      <c r="I225" s="240"/>
      <c r="J225" s="241">
        <f>ROUND(I225*H225,2)</f>
        <v>0</v>
      </c>
      <c r="K225" s="242"/>
      <c r="L225" s="243"/>
      <c r="M225" s="244" t="s">
        <v>1</v>
      </c>
      <c r="N225" s="245" t="s">
        <v>41</v>
      </c>
      <c r="O225" s="88"/>
      <c r="P225" s="226">
        <f>O225*H225</f>
        <v>0</v>
      </c>
      <c r="Q225" s="226">
        <v>0.050000000000000003</v>
      </c>
      <c r="R225" s="226">
        <f>Q225*H225</f>
        <v>1.6225000000000003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165</v>
      </c>
      <c r="AT225" s="228" t="s">
        <v>238</v>
      </c>
      <c r="AU225" s="228" t="s">
        <v>86</v>
      </c>
      <c r="AY225" s="14" t="s">
        <v>128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84</v>
      </c>
      <c r="BK225" s="229">
        <f>ROUND(I225*H225,2)</f>
        <v>0</v>
      </c>
      <c r="BL225" s="14" t="s">
        <v>135</v>
      </c>
      <c r="BM225" s="228" t="s">
        <v>572</v>
      </c>
    </row>
    <row r="226" s="2" customFormat="1" ht="16.5" customHeight="1">
      <c r="A226" s="35"/>
      <c r="B226" s="36"/>
      <c r="C226" s="235" t="s">
        <v>573</v>
      </c>
      <c r="D226" s="235" t="s">
        <v>238</v>
      </c>
      <c r="E226" s="236" t="s">
        <v>574</v>
      </c>
      <c r="F226" s="237" t="s">
        <v>575</v>
      </c>
      <c r="G226" s="238" t="s">
        <v>297</v>
      </c>
      <c r="H226" s="239">
        <v>23.600000000000001</v>
      </c>
      <c r="I226" s="240"/>
      <c r="J226" s="241">
        <f>ROUND(I226*H226,2)</f>
        <v>0</v>
      </c>
      <c r="K226" s="242"/>
      <c r="L226" s="243"/>
      <c r="M226" s="244" t="s">
        <v>1</v>
      </c>
      <c r="N226" s="245" t="s">
        <v>41</v>
      </c>
      <c r="O226" s="88"/>
      <c r="P226" s="226">
        <f>O226*H226</f>
        <v>0</v>
      </c>
      <c r="Q226" s="226">
        <v>0.032500000000000001</v>
      </c>
      <c r="R226" s="226">
        <f>Q226*H226</f>
        <v>0.76700000000000013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165</v>
      </c>
      <c r="AT226" s="228" t="s">
        <v>238</v>
      </c>
      <c r="AU226" s="228" t="s">
        <v>86</v>
      </c>
      <c r="AY226" s="14" t="s">
        <v>128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84</v>
      </c>
      <c r="BK226" s="229">
        <f>ROUND(I226*H226,2)</f>
        <v>0</v>
      </c>
      <c r="BL226" s="14" t="s">
        <v>135</v>
      </c>
      <c r="BM226" s="228" t="s">
        <v>576</v>
      </c>
    </row>
    <row r="227" s="12" customFormat="1" ht="22.8" customHeight="1">
      <c r="A227" s="12"/>
      <c r="B227" s="200"/>
      <c r="C227" s="201"/>
      <c r="D227" s="202" t="s">
        <v>75</v>
      </c>
      <c r="E227" s="214" t="s">
        <v>135</v>
      </c>
      <c r="F227" s="214" t="s">
        <v>577</v>
      </c>
      <c r="G227" s="201"/>
      <c r="H227" s="201"/>
      <c r="I227" s="204"/>
      <c r="J227" s="215">
        <f>BK227</f>
        <v>0</v>
      </c>
      <c r="K227" s="201"/>
      <c r="L227" s="206"/>
      <c r="M227" s="207"/>
      <c r="N227" s="208"/>
      <c r="O227" s="208"/>
      <c r="P227" s="209">
        <f>SUM(P228:P231)</f>
        <v>0</v>
      </c>
      <c r="Q227" s="208"/>
      <c r="R227" s="209">
        <f>SUM(R228:R231)</f>
        <v>4.5118399999999994</v>
      </c>
      <c r="S227" s="208"/>
      <c r="T227" s="210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1" t="s">
        <v>84</v>
      </c>
      <c r="AT227" s="212" t="s">
        <v>75</v>
      </c>
      <c r="AU227" s="212" t="s">
        <v>84</v>
      </c>
      <c r="AY227" s="211" t="s">
        <v>128</v>
      </c>
      <c r="BK227" s="213">
        <f>SUM(BK228:BK231)</f>
        <v>0</v>
      </c>
    </row>
    <row r="228" s="2" customFormat="1" ht="33" customHeight="1">
      <c r="A228" s="35"/>
      <c r="B228" s="36"/>
      <c r="C228" s="216" t="s">
        <v>578</v>
      </c>
      <c r="D228" s="216" t="s">
        <v>131</v>
      </c>
      <c r="E228" s="217" t="s">
        <v>579</v>
      </c>
      <c r="F228" s="218" t="s">
        <v>580</v>
      </c>
      <c r="G228" s="219" t="s">
        <v>224</v>
      </c>
      <c r="H228" s="220">
        <v>1.8799999999999999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41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135</v>
      </c>
      <c r="AT228" s="228" t="s">
        <v>131</v>
      </c>
      <c r="AU228" s="228" t="s">
        <v>86</v>
      </c>
      <c r="AY228" s="14" t="s">
        <v>128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84</v>
      </c>
      <c r="BK228" s="229">
        <f>ROUND(I228*H228,2)</f>
        <v>0</v>
      </c>
      <c r="BL228" s="14" t="s">
        <v>135</v>
      </c>
      <c r="BM228" s="228" t="s">
        <v>581</v>
      </c>
    </row>
    <row r="229" s="2" customFormat="1" ht="24.15" customHeight="1">
      <c r="A229" s="35"/>
      <c r="B229" s="36"/>
      <c r="C229" s="216" t="s">
        <v>582</v>
      </c>
      <c r="D229" s="216" t="s">
        <v>131</v>
      </c>
      <c r="E229" s="217" t="s">
        <v>583</v>
      </c>
      <c r="F229" s="218" t="s">
        <v>584</v>
      </c>
      <c r="G229" s="219" t="s">
        <v>297</v>
      </c>
      <c r="H229" s="220">
        <v>8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41</v>
      </c>
      <c r="O229" s="88"/>
      <c r="P229" s="226">
        <f>O229*H229</f>
        <v>0</v>
      </c>
      <c r="Q229" s="226">
        <v>0.22394</v>
      </c>
      <c r="R229" s="226">
        <f>Q229*H229</f>
        <v>1.79152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135</v>
      </c>
      <c r="AT229" s="228" t="s">
        <v>131</v>
      </c>
      <c r="AU229" s="228" t="s">
        <v>86</v>
      </c>
      <c r="AY229" s="14" t="s">
        <v>128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84</v>
      </c>
      <c r="BK229" s="229">
        <f>ROUND(I229*H229,2)</f>
        <v>0</v>
      </c>
      <c r="BL229" s="14" t="s">
        <v>135</v>
      </c>
      <c r="BM229" s="228" t="s">
        <v>585</v>
      </c>
    </row>
    <row r="230" s="2" customFormat="1" ht="24.15" customHeight="1">
      <c r="A230" s="35"/>
      <c r="B230" s="36"/>
      <c r="C230" s="235" t="s">
        <v>586</v>
      </c>
      <c r="D230" s="235" t="s">
        <v>238</v>
      </c>
      <c r="E230" s="236" t="s">
        <v>587</v>
      </c>
      <c r="F230" s="237" t="s">
        <v>588</v>
      </c>
      <c r="G230" s="238" t="s">
        <v>297</v>
      </c>
      <c r="H230" s="239">
        <v>8</v>
      </c>
      <c r="I230" s="240"/>
      <c r="J230" s="241">
        <f>ROUND(I230*H230,2)</f>
        <v>0</v>
      </c>
      <c r="K230" s="242"/>
      <c r="L230" s="243"/>
      <c r="M230" s="244" t="s">
        <v>1</v>
      </c>
      <c r="N230" s="245" t="s">
        <v>41</v>
      </c>
      <c r="O230" s="88"/>
      <c r="P230" s="226">
        <f>O230*H230</f>
        <v>0</v>
      </c>
      <c r="Q230" s="226">
        <v>0.052999999999999998</v>
      </c>
      <c r="R230" s="226">
        <f>Q230*H230</f>
        <v>0.42399999999999999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165</v>
      </c>
      <c r="AT230" s="228" t="s">
        <v>238</v>
      </c>
      <c r="AU230" s="228" t="s">
        <v>86</v>
      </c>
      <c r="AY230" s="14" t="s">
        <v>128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84</v>
      </c>
      <c r="BK230" s="229">
        <f>ROUND(I230*H230,2)</f>
        <v>0</v>
      </c>
      <c r="BL230" s="14" t="s">
        <v>135</v>
      </c>
      <c r="BM230" s="228" t="s">
        <v>589</v>
      </c>
    </row>
    <row r="231" s="2" customFormat="1" ht="44.25" customHeight="1">
      <c r="A231" s="35"/>
      <c r="B231" s="36"/>
      <c r="C231" s="216" t="s">
        <v>590</v>
      </c>
      <c r="D231" s="216" t="s">
        <v>131</v>
      </c>
      <c r="E231" s="217" t="s">
        <v>591</v>
      </c>
      <c r="F231" s="218" t="s">
        <v>592</v>
      </c>
      <c r="G231" s="219" t="s">
        <v>297</v>
      </c>
      <c r="H231" s="220">
        <v>13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41</v>
      </c>
      <c r="O231" s="88"/>
      <c r="P231" s="226">
        <f>O231*H231</f>
        <v>0</v>
      </c>
      <c r="Q231" s="226">
        <v>0.17663999999999999</v>
      </c>
      <c r="R231" s="226">
        <f>Q231*H231</f>
        <v>2.2963199999999997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135</v>
      </c>
      <c r="AT231" s="228" t="s">
        <v>131</v>
      </c>
      <c r="AU231" s="228" t="s">
        <v>86</v>
      </c>
      <c r="AY231" s="14" t="s">
        <v>128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84</v>
      </c>
      <c r="BK231" s="229">
        <f>ROUND(I231*H231,2)</f>
        <v>0</v>
      </c>
      <c r="BL231" s="14" t="s">
        <v>135</v>
      </c>
      <c r="BM231" s="228" t="s">
        <v>593</v>
      </c>
    </row>
    <row r="232" s="12" customFormat="1" ht="22.8" customHeight="1">
      <c r="A232" s="12"/>
      <c r="B232" s="200"/>
      <c r="C232" s="201"/>
      <c r="D232" s="202" t="s">
        <v>75</v>
      </c>
      <c r="E232" s="214" t="s">
        <v>127</v>
      </c>
      <c r="F232" s="214" t="s">
        <v>594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SUM(P233:P249)</f>
        <v>0</v>
      </c>
      <c r="Q232" s="208"/>
      <c r="R232" s="209">
        <f>SUM(R233:R249)</f>
        <v>182.66687100000002</v>
      </c>
      <c r="S232" s="208"/>
      <c r="T232" s="210">
        <f>SUM(T233:T249)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84</v>
      </c>
      <c r="AT232" s="212" t="s">
        <v>75</v>
      </c>
      <c r="AU232" s="212" t="s">
        <v>84</v>
      </c>
      <c r="AY232" s="211" t="s">
        <v>128</v>
      </c>
      <c r="BK232" s="213">
        <f>SUM(BK233:BK249)</f>
        <v>0</v>
      </c>
    </row>
    <row r="233" s="2" customFormat="1" ht="24.15" customHeight="1">
      <c r="A233" s="35"/>
      <c r="B233" s="36"/>
      <c r="C233" s="216" t="s">
        <v>595</v>
      </c>
      <c r="D233" s="216" t="s">
        <v>131</v>
      </c>
      <c r="E233" s="217" t="s">
        <v>596</v>
      </c>
      <c r="F233" s="218" t="s">
        <v>597</v>
      </c>
      <c r="G233" s="219" t="s">
        <v>260</v>
      </c>
      <c r="H233" s="220">
        <v>427.30000000000001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41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135</v>
      </c>
      <c r="AT233" s="228" t="s">
        <v>131</v>
      </c>
      <c r="AU233" s="228" t="s">
        <v>86</v>
      </c>
      <c r="AY233" s="14" t="s">
        <v>128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84</v>
      </c>
      <c r="BK233" s="229">
        <f>ROUND(I233*H233,2)</f>
        <v>0</v>
      </c>
      <c r="BL233" s="14" t="s">
        <v>135</v>
      </c>
      <c r="BM233" s="228" t="s">
        <v>598</v>
      </c>
    </row>
    <row r="234" s="2" customFormat="1" ht="24.15" customHeight="1">
      <c r="A234" s="35"/>
      <c r="B234" s="36"/>
      <c r="C234" s="216" t="s">
        <v>599</v>
      </c>
      <c r="D234" s="216" t="s">
        <v>131</v>
      </c>
      <c r="E234" s="217" t="s">
        <v>600</v>
      </c>
      <c r="F234" s="218" t="s">
        <v>597</v>
      </c>
      <c r="G234" s="219" t="s">
        <v>260</v>
      </c>
      <c r="H234" s="220">
        <v>1915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41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135</v>
      </c>
      <c r="AT234" s="228" t="s">
        <v>131</v>
      </c>
      <c r="AU234" s="228" t="s">
        <v>86</v>
      </c>
      <c r="AY234" s="14" t="s">
        <v>128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84</v>
      </c>
      <c r="BK234" s="229">
        <f>ROUND(I234*H234,2)</f>
        <v>0</v>
      </c>
      <c r="BL234" s="14" t="s">
        <v>135</v>
      </c>
      <c r="BM234" s="228" t="s">
        <v>601</v>
      </c>
    </row>
    <row r="235" s="2" customFormat="1" ht="33" customHeight="1">
      <c r="A235" s="35"/>
      <c r="B235" s="36"/>
      <c r="C235" s="216" t="s">
        <v>602</v>
      </c>
      <c r="D235" s="216" t="s">
        <v>131</v>
      </c>
      <c r="E235" s="217" t="s">
        <v>603</v>
      </c>
      <c r="F235" s="218" t="s">
        <v>604</v>
      </c>
      <c r="G235" s="219" t="s">
        <v>260</v>
      </c>
      <c r="H235" s="220">
        <v>272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41</v>
      </c>
      <c r="O235" s="88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135</v>
      </c>
      <c r="AT235" s="228" t="s">
        <v>131</v>
      </c>
      <c r="AU235" s="228" t="s">
        <v>86</v>
      </c>
      <c r="AY235" s="14" t="s">
        <v>128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84</v>
      </c>
      <c r="BK235" s="229">
        <f>ROUND(I235*H235,2)</f>
        <v>0</v>
      </c>
      <c r="BL235" s="14" t="s">
        <v>135</v>
      </c>
      <c r="BM235" s="228" t="s">
        <v>605</v>
      </c>
    </row>
    <row r="236" s="2" customFormat="1" ht="37.8" customHeight="1">
      <c r="A236" s="35"/>
      <c r="B236" s="36"/>
      <c r="C236" s="216" t="s">
        <v>606</v>
      </c>
      <c r="D236" s="216" t="s">
        <v>131</v>
      </c>
      <c r="E236" s="217" t="s">
        <v>607</v>
      </c>
      <c r="F236" s="218" t="s">
        <v>608</v>
      </c>
      <c r="G236" s="219" t="s">
        <v>260</v>
      </c>
      <c r="H236" s="220">
        <v>1130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41</v>
      </c>
      <c r="O236" s="88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135</v>
      </c>
      <c r="AT236" s="228" t="s">
        <v>131</v>
      </c>
      <c r="AU236" s="228" t="s">
        <v>86</v>
      </c>
      <c r="AY236" s="14" t="s">
        <v>128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84</v>
      </c>
      <c r="BK236" s="229">
        <f>ROUND(I236*H236,2)</f>
        <v>0</v>
      </c>
      <c r="BL236" s="14" t="s">
        <v>135</v>
      </c>
      <c r="BM236" s="228" t="s">
        <v>609</v>
      </c>
    </row>
    <row r="237" s="2" customFormat="1" ht="37.8" customHeight="1">
      <c r="A237" s="35"/>
      <c r="B237" s="36"/>
      <c r="C237" s="216" t="s">
        <v>610</v>
      </c>
      <c r="D237" s="216" t="s">
        <v>131</v>
      </c>
      <c r="E237" s="217" t="s">
        <v>611</v>
      </c>
      <c r="F237" s="218" t="s">
        <v>612</v>
      </c>
      <c r="G237" s="219" t="s">
        <v>260</v>
      </c>
      <c r="H237" s="220">
        <v>1130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41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135</v>
      </c>
      <c r="AT237" s="228" t="s">
        <v>131</v>
      </c>
      <c r="AU237" s="228" t="s">
        <v>86</v>
      </c>
      <c r="AY237" s="14" t="s">
        <v>128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84</v>
      </c>
      <c r="BK237" s="229">
        <f>ROUND(I237*H237,2)</f>
        <v>0</v>
      </c>
      <c r="BL237" s="14" t="s">
        <v>135</v>
      </c>
      <c r="BM237" s="228" t="s">
        <v>613</v>
      </c>
    </row>
    <row r="238" s="2" customFormat="1" ht="37.8" customHeight="1">
      <c r="A238" s="35"/>
      <c r="B238" s="36"/>
      <c r="C238" s="216" t="s">
        <v>614</v>
      </c>
      <c r="D238" s="216" t="s">
        <v>131</v>
      </c>
      <c r="E238" s="217" t="s">
        <v>615</v>
      </c>
      <c r="F238" s="218" t="s">
        <v>616</v>
      </c>
      <c r="G238" s="219" t="s">
        <v>260</v>
      </c>
      <c r="H238" s="220">
        <v>17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41</v>
      </c>
      <c r="O238" s="88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135</v>
      </c>
      <c r="AT238" s="228" t="s">
        <v>131</v>
      </c>
      <c r="AU238" s="228" t="s">
        <v>86</v>
      </c>
      <c r="AY238" s="14" t="s">
        <v>128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84</v>
      </c>
      <c r="BK238" s="229">
        <f>ROUND(I238*H238,2)</f>
        <v>0</v>
      </c>
      <c r="BL238" s="14" t="s">
        <v>135</v>
      </c>
      <c r="BM238" s="228" t="s">
        <v>617</v>
      </c>
    </row>
    <row r="239" s="2" customFormat="1" ht="24.15" customHeight="1">
      <c r="A239" s="35"/>
      <c r="B239" s="36"/>
      <c r="C239" s="216" t="s">
        <v>618</v>
      </c>
      <c r="D239" s="216" t="s">
        <v>131</v>
      </c>
      <c r="E239" s="217" t="s">
        <v>619</v>
      </c>
      <c r="F239" s="218" t="s">
        <v>620</v>
      </c>
      <c r="G239" s="219" t="s">
        <v>260</v>
      </c>
      <c r="H239" s="220">
        <v>1130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41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135</v>
      </c>
      <c r="AT239" s="228" t="s">
        <v>131</v>
      </c>
      <c r="AU239" s="228" t="s">
        <v>86</v>
      </c>
      <c r="AY239" s="14" t="s">
        <v>128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84</v>
      </c>
      <c r="BK239" s="229">
        <f>ROUND(I239*H239,2)</f>
        <v>0</v>
      </c>
      <c r="BL239" s="14" t="s">
        <v>135</v>
      </c>
      <c r="BM239" s="228" t="s">
        <v>621</v>
      </c>
    </row>
    <row r="240" s="2" customFormat="1" ht="24.15" customHeight="1">
      <c r="A240" s="35"/>
      <c r="B240" s="36"/>
      <c r="C240" s="216" t="s">
        <v>622</v>
      </c>
      <c r="D240" s="216" t="s">
        <v>131</v>
      </c>
      <c r="E240" s="217" t="s">
        <v>623</v>
      </c>
      <c r="F240" s="218" t="s">
        <v>624</v>
      </c>
      <c r="G240" s="219" t="s">
        <v>260</v>
      </c>
      <c r="H240" s="220">
        <v>1130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41</v>
      </c>
      <c r="O240" s="88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135</v>
      </c>
      <c r="AT240" s="228" t="s">
        <v>131</v>
      </c>
      <c r="AU240" s="228" t="s">
        <v>86</v>
      </c>
      <c r="AY240" s="14" t="s">
        <v>128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84</v>
      </c>
      <c r="BK240" s="229">
        <f>ROUND(I240*H240,2)</f>
        <v>0</v>
      </c>
      <c r="BL240" s="14" t="s">
        <v>135</v>
      </c>
      <c r="BM240" s="228" t="s">
        <v>625</v>
      </c>
    </row>
    <row r="241" s="2" customFormat="1" ht="44.25" customHeight="1">
      <c r="A241" s="35"/>
      <c r="B241" s="36"/>
      <c r="C241" s="216" t="s">
        <v>626</v>
      </c>
      <c r="D241" s="216" t="s">
        <v>131</v>
      </c>
      <c r="E241" s="217" t="s">
        <v>627</v>
      </c>
      <c r="F241" s="218" t="s">
        <v>628</v>
      </c>
      <c r="G241" s="219" t="s">
        <v>260</v>
      </c>
      <c r="H241" s="220">
        <v>1130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41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135</v>
      </c>
      <c r="AT241" s="228" t="s">
        <v>131</v>
      </c>
      <c r="AU241" s="228" t="s">
        <v>86</v>
      </c>
      <c r="AY241" s="14" t="s">
        <v>128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84</v>
      </c>
      <c r="BK241" s="229">
        <f>ROUND(I241*H241,2)</f>
        <v>0</v>
      </c>
      <c r="BL241" s="14" t="s">
        <v>135</v>
      </c>
      <c r="BM241" s="228" t="s">
        <v>629</v>
      </c>
    </row>
    <row r="242" s="2" customFormat="1" ht="78" customHeight="1">
      <c r="A242" s="35"/>
      <c r="B242" s="36"/>
      <c r="C242" s="216" t="s">
        <v>630</v>
      </c>
      <c r="D242" s="216" t="s">
        <v>131</v>
      </c>
      <c r="E242" s="217" t="s">
        <v>631</v>
      </c>
      <c r="F242" s="218" t="s">
        <v>632</v>
      </c>
      <c r="G242" s="219" t="s">
        <v>260</v>
      </c>
      <c r="H242" s="220">
        <v>272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41</v>
      </c>
      <c r="O242" s="88"/>
      <c r="P242" s="226">
        <f>O242*H242</f>
        <v>0</v>
      </c>
      <c r="Q242" s="226">
        <v>0.085650000000000004</v>
      </c>
      <c r="R242" s="226">
        <f>Q242*H242</f>
        <v>23.296800000000001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135</v>
      </c>
      <c r="AT242" s="228" t="s">
        <v>131</v>
      </c>
      <c r="AU242" s="228" t="s">
        <v>86</v>
      </c>
      <c r="AY242" s="14" t="s">
        <v>128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84</v>
      </c>
      <c r="BK242" s="229">
        <f>ROUND(I242*H242,2)</f>
        <v>0</v>
      </c>
      <c r="BL242" s="14" t="s">
        <v>135</v>
      </c>
      <c r="BM242" s="228" t="s">
        <v>633</v>
      </c>
    </row>
    <row r="243" s="2" customFormat="1" ht="21.75" customHeight="1">
      <c r="A243" s="35"/>
      <c r="B243" s="36"/>
      <c r="C243" s="235" t="s">
        <v>634</v>
      </c>
      <c r="D243" s="235" t="s">
        <v>238</v>
      </c>
      <c r="E243" s="236" t="s">
        <v>635</v>
      </c>
      <c r="F243" s="237" t="s">
        <v>636</v>
      </c>
      <c r="G243" s="238" t="s">
        <v>260</v>
      </c>
      <c r="H243" s="239">
        <v>264.40800000000002</v>
      </c>
      <c r="I243" s="240"/>
      <c r="J243" s="241">
        <f>ROUND(I243*H243,2)</f>
        <v>0</v>
      </c>
      <c r="K243" s="242"/>
      <c r="L243" s="243"/>
      <c r="M243" s="244" t="s">
        <v>1</v>
      </c>
      <c r="N243" s="245" t="s">
        <v>41</v>
      </c>
      <c r="O243" s="88"/>
      <c r="P243" s="226">
        <f>O243*H243</f>
        <v>0</v>
      </c>
      <c r="Q243" s="226">
        <v>0.17599999999999999</v>
      </c>
      <c r="R243" s="226">
        <f>Q243*H243</f>
        <v>46.535808000000003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165</v>
      </c>
      <c r="AT243" s="228" t="s">
        <v>238</v>
      </c>
      <c r="AU243" s="228" t="s">
        <v>86</v>
      </c>
      <c r="AY243" s="14" t="s">
        <v>128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84</v>
      </c>
      <c r="BK243" s="229">
        <f>ROUND(I243*H243,2)</f>
        <v>0</v>
      </c>
      <c r="BL243" s="14" t="s">
        <v>135</v>
      </c>
      <c r="BM243" s="228" t="s">
        <v>637</v>
      </c>
    </row>
    <row r="244" s="2" customFormat="1" ht="24.15" customHeight="1">
      <c r="A244" s="35"/>
      <c r="B244" s="36"/>
      <c r="C244" s="235" t="s">
        <v>638</v>
      </c>
      <c r="D244" s="235" t="s">
        <v>238</v>
      </c>
      <c r="E244" s="236" t="s">
        <v>639</v>
      </c>
      <c r="F244" s="237" t="s">
        <v>640</v>
      </c>
      <c r="G244" s="238" t="s">
        <v>260</v>
      </c>
      <c r="H244" s="239">
        <v>11.673</v>
      </c>
      <c r="I244" s="240"/>
      <c r="J244" s="241">
        <f>ROUND(I244*H244,2)</f>
        <v>0</v>
      </c>
      <c r="K244" s="242"/>
      <c r="L244" s="243"/>
      <c r="M244" s="244" t="s">
        <v>1</v>
      </c>
      <c r="N244" s="245" t="s">
        <v>41</v>
      </c>
      <c r="O244" s="88"/>
      <c r="P244" s="226">
        <f>O244*H244</f>
        <v>0</v>
      </c>
      <c r="Q244" s="226">
        <v>0.17499999999999999</v>
      </c>
      <c r="R244" s="226">
        <f>Q244*H244</f>
        <v>2.0427749999999998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165</v>
      </c>
      <c r="AT244" s="228" t="s">
        <v>238</v>
      </c>
      <c r="AU244" s="228" t="s">
        <v>86</v>
      </c>
      <c r="AY244" s="14" t="s">
        <v>128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84</v>
      </c>
      <c r="BK244" s="229">
        <f>ROUND(I244*H244,2)</f>
        <v>0</v>
      </c>
      <c r="BL244" s="14" t="s">
        <v>135</v>
      </c>
      <c r="BM244" s="228" t="s">
        <v>641</v>
      </c>
    </row>
    <row r="245" s="2" customFormat="1" ht="78" customHeight="1">
      <c r="A245" s="35"/>
      <c r="B245" s="36"/>
      <c r="C245" s="216" t="s">
        <v>642</v>
      </c>
      <c r="D245" s="216" t="s">
        <v>131</v>
      </c>
      <c r="E245" s="217" t="s">
        <v>643</v>
      </c>
      <c r="F245" s="218" t="s">
        <v>644</v>
      </c>
      <c r="G245" s="219" t="s">
        <v>260</v>
      </c>
      <c r="H245" s="220">
        <v>305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41</v>
      </c>
      <c r="O245" s="88"/>
      <c r="P245" s="226">
        <f>O245*H245</f>
        <v>0</v>
      </c>
      <c r="Q245" s="226">
        <v>0.10362</v>
      </c>
      <c r="R245" s="226">
        <f>Q245*H245</f>
        <v>31.604100000000003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135</v>
      </c>
      <c r="AT245" s="228" t="s">
        <v>131</v>
      </c>
      <c r="AU245" s="228" t="s">
        <v>86</v>
      </c>
      <c r="AY245" s="14" t="s">
        <v>128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84</v>
      </c>
      <c r="BK245" s="229">
        <f>ROUND(I245*H245,2)</f>
        <v>0</v>
      </c>
      <c r="BL245" s="14" t="s">
        <v>135</v>
      </c>
      <c r="BM245" s="228" t="s">
        <v>645</v>
      </c>
    </row>
    <row r="246" s="2" customFormat="1" ht="21.75" customHeight="1">
      <c r="A246" s="35"/>
      <c r="B246" s="36"/>
      <c r="C246" s="235" t="s">
        <v>646</v>
      </c>
      <c r="D246" s="235" t="s">
        <v>238</v>
      </c>
      <c r="E246" s="236" t="s">
        <v>635</v>
      </c>
      <c r="F246" s="237" t="s">
        <v>636</v>
      </c>
      <c r="G246" s="238" t="s">
        <v>260</v>
      </c>
      <c r="H246" s="239">
        <v>276.58800000000002</v>
      </c>
      <c r="I246" s="240"/>
      <c r="J246" s="241">
        <f>ROUND(I246*H246,2)</f>
        <v>0</v>
      </c>
      <c r="K246" s="242"/>
      <c r="L246" s="243"/>
      <c r="M246" s="244" t="s">
        <v>1</v>
      </c>
      <c r="N246" s="245" t="s">
        <v>41</v>
      </c>
      <c r="O246" s="88"/>
      <c r="P246" s="226">
        <f>O246*H246</f>
        <v>0</v>
      </c>
      <c r="Q246" s="226">
        <v>0.17599999999999999</v>
      </c>
      <c r="R246" s="226">
        <f>Q246*H246</f>
        <v>48.679487999999999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165</v>
      </c>
      <c r="AT246" s="228" t="s">
        <v>238</v>
      </c>
      <c r="AU246" s="228" t="s">
        <v>86</v>
      </c>
      <c r="AY246" s="14" t="s">
        <v>128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84</v>
      </c>
      <c r="BK246" s="229">
        <f>ROUND(I246*H246,2)</f>
        <v>0</v>
      </c>
      <c r="BL246" s="14" t="s">
        <v>135</v>
      </c>
      <c r="BM246" s="228" t="s">
        <v>647</v>
      </c>
    </row>
    <row r="247" s="2" customFormat="1" ht="24.15" customHeight="1">
      <c r="A247" s="35"/>
      <c r="B247" s="36"/>
      <c r="C247" s="235" t="s">
        <v>648</v>
      </c>
      <c r="D247" s="235" t="s">
        <v>238</v>
      </c>
      <c r="E247" s="236" t="s">
        <v>639</v>
      </c>
      <c r="F247" s="237" t="s">
        <v>640</v>
      </c>
      <c r="G247" s="238" t="s">
        <v>260</v>
      </c>
      <c r="H247" s="239">
        <v>32.988</v>
      </c>
      <c r="I247" s="240"/>
      <c r="J247" s="241">
        <f>ROUND(I247*H247,2)</f>
        <v>0</v>
      </c>
      <c r="K247" s="242"/>
      <c r="L247" s="243"/>
      <c r="M247" s="244" t="s">
        <v>1</v>
      </c>
      <c r="N247" s="245" t="s">
        <v>41</v>
      </c>
      <c r="O247" s="88"/>
      <c r="P247" s="226">
        <f>O247*H247</f>
        <v>0</v>
      </c>
      <c r="Q247" s="226">
        <v>0.17499999999999999</v>
      </c>
      <c r="R247" s="226">
        <f>Q247*H247</f>
        <v>5.7728999999999999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165</v>
      </c>
      <c r="AT247" s="228" t="s">
        <v>238</v>
      </c>
      <c r="AU247" s="228" t="s">
        <v>86</v>
      </c>
      <c r="AY247" s="14" t="s">
        <v>128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84</v>
      </c>
      <c r="BK247" s="229">
        <f>ROUND(I247*H247,2)</f>
        <v>0</v>
      </c>
      <c r="BL247" s="14" t="s">
        <v>135</v>
      </c>
      <c r="BM247" s="228" t="s">
        <v>649</v>
      </c>
    </row>
    <row r="248" s="2" customFormat="1" ht="66.75" customHeight="1">
      <c r="A248" s="35"/>
      <c r="B248" s="36"/>
      <c r="C248" s="216" t="s">
        <v>650</v>
      </c>
      <c r="D248" s="216" t="s">
        <v>131</v>
      </c>
      <c r="E248" s="217" t="s">
        <v>651</v>
      </c>
      <c r="F248" s="218" t="s">
        <v>652</v>
      </c>
      <c r="G248" s="219" t="s">
        <v>260</v>
      </c>
      <c r="H248" s="220">
        <v>100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41</v>
      </c>
      <c r="O248" s="88"/>
      <c r="P248" s="226">
        <f>O248*H248</f>
        <v>0</v>
      </c>
      <c r="Q248" s="226">
        <v>0.098000000000000004</v>
      </c>
      <c r="R248" s="226">
        <f>Q248*H248</f>
        <v>9.8000000000000007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135</v>
      </c>
      <c r="AT248" s="228" t="s">
        <v>131</v>
      </c>
      <c r="AU248" s="228" t="s">
        <v>86</v>
      </c>
      <c r="AY248" s="14" t="s">
        <v>128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84</v>
      </c>
      <c r="BK248" s="229">
        <f>ROUND(I248*H248,2)</f>
        <v>0</v>
      </c>
      <c r="BL248" s="14" t="s">
        <v>135</v>
      </c>
      <c r="BM248" s="228" t="s">
        <v>653</v>
      </c>
    </row>
    <row r="249" s="2" customFormat="1" ht="24.15" customHeight="1">
      <c r="A249" s="35"/>
      <c r="B249" s="36"/>
      <c r="C249" s="235" t="s">
        <v>654</v>
      </c>
      <c r="D249" s="235" t="s">
        <v>238</v>
      </c>
      <c r="E249" s="236" t="s">
        <v>655</v>
      </c>
      <c r="F249" s="237" t="s">
        <v>656</v>
      </c>
      <c r="G249" s="238" t="s">
        <v>260</v>
      </c>
      <c r="H249" s="239">
        <v>103</v>
      </c>
      <c r="I249" s="240"/>
      <c r="J249" s="241">
        <f>ROUND(I249*H249,2)</f>
        <v>0</v>
      </c>
      <c r="K249" s="242"/>
      <c r="L249" s="243"/>
      <c r="M249" s="244" t="s">
        <v>1</v>
      </c>
      <c r="N249" s="245" t="s">
        <v>41</v>
      </c>
      <c r="O249" s="88"/>
      <c r="P249" s="226">
        <f>O249*H249</f>
        <v>0</v>
      </c>
      <c r="Q249" s="226">
        <v>0.14499999999999999</v>
      </c>
      <c r="R249" s="226">
        <f>Q249*H249</f>
        <v>14.934999999999999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165</v>
      </c>
      <c r="AT249" s="228" t="s">
        <v>238</v>
      </c>
      <c r="AU249" s="228" t="s">
        <v>86</v>
      </c>
      <c r="AY249" s="14" t="s">
        <v>128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84</v>
      </c>
      <c r="BK249" s="229">
        <f>ROUND(I249*H249,2)</f>
        <v>0</v>
      </c>
      <c r="BL249" s="14" t="s">
        <v>135</v>
      </c>
      <c r="BM249" s="228" t="s">
        <v>657</v>
      </c>
    </row>
    <row r="250" s="12" customFormat="1" ht="22.8" customHeight="1">
      <c r="A250" s="12"/>
      <c r="B250" s="200"/>
      <c r="C250" s="201"/>
      <c r="D250" s="202" t="s">
        <v>75</v>
      </c>
      <c r="E250" s="214" t="s">
        <v>165</v>
      </c>
      <c r="F250" s="214" t="s">
        <v>658</v>
      </c>
      <c r="G250" s="201"/>
      <c r="H250" s="201"/>
      <c r="I250" s="204"/>
      <c r="J250" s="215">
        <f>BK250</f>
        <v>0</v>
      </c>
      <c r="K250" s="201"/>
      <c r="L250" s="206"/>
      <c r="M250" s="207"/>
      <c r="N250" s="208"/>
      <c r="O250" s="208"/>
      <c r="P250" s="209">
        <f>SUM(P251:P271)</f>
        <v>0</v>
      </c>
      <c r="Q250" s="208"/>
      <c r="R250" s="209">
        <f>SUM(R251:R271)</f>
        <v>9.4789329500000008</v>
      </c>
      <c r="S250" s="208"/>
      <c r="T250" s="210">
        <f>SUM(T251:T271)</f>
        <v>1.5500000000000003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1" t="s">
        <v>84</v>
      </c>
      <c r="AT250" s="212" t="s">
        <v>75</v>
      </c>
      <c r="AU250" s="212" t="s">
        <v>84</v>
      </c>
      <c r="AY250" s="211" t="s">
        <v>128</v>
      </c>
      <c r="BK250" s="213">
        <f>SUM(BK251:BK271)</f>
        <v>0</v>
      </c>
    </row>
    <row r="251" s="2" customFormat="1" ht="24.15" customHeight="1">
      <c r="A251" s="35"/>
      <c r="B251" s="36"/>
      <c r="C251" s="216" t="s">
        <v>659</v>
      </c>
      <c r="D251" s="216" t="s">
        <v>131</v>
      </c>
      <c r="E251" s="217" t="s">
        <v>660</v>
      </c>
      <c r="F251" s="218" t="s">
        <v>661</v>
      </c>
      <c r="G251" s="219" t="s">
        <v>297</v>
      </c>
      <c r="H251" s="220">
        <v>2</v>
      </c>
      <c r="I251" s="221"/>
      <c r="J251" s="222">
        <f>ROUND(I251*H251,2)</f>
        <v>0</v>
      </c>
      <c r="K251" s="223"/>
      <c r="L251" s="41"/>
      <c r="M251" s="224" t="s">
        <v>1</v>
      </c>
      <c r="N251" s="225" t="s">
        <v>41</v>
      </c>
      <c r="O251" s="88"/>
      <c r="P251" s="226">
        <f>O251*H251</f>
        <v>0</v>
      </c>
      <c r="Q251" s="226">
        <v>0.068640000000000007</v>
      </c>
      <c r="R251" s="226">
        <f>Q251*H251</f>
        <v>0.13728000000000001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135</v>
      </c>
      <c r="AT251" s="228" t="s">
        <v>131</v>
      </c>
      <c r="AU251" s="228" t="s">
        <v>86</v>
      </c>
      <c r="AY251" s="14" t="s">
        <v>128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84</v>
      </c>
      <c r="BK251" s="229">
        <f>ROUND(I251*H251,2)</f>
        <v>0</v>
      </c>
      <c r="BL251" s="14" t="s">
        <v>135</v>
      </c>
      <c r="BM251" s="228" t="s">
        <v>662</v>
      </c>
    </row>
    <row r="252" s="2" customFormat="1" ht="33" customHeight="1">
      <c r="A252" s="35"/>
      <c r="B252" s="36"/>
      <c r="C252" s="216" t="s">
        <v>663</v>
      </c>
      <c r="D252" s="216" t="s">
        <v>131</v>
      </c>
      <c r="E252" s="217" t="s">
        <v>664</v>
      </c>
      <c r="F252" s="218" t="s">
        <v>665</v>
      </c>
      <c r="G252" s="219" t="s">
        <v>370</v>
      </c>
      <c r="H252" s="220">
        <v>23.5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41</v>
      </c>
      <c r="O252" s="88"/>
      <c r="P252" s="226">
        <f>O252*H252</f>
        <v>0</v>
      </c>
      <c r="Q252" s="226">
        <v>1.0000000000000001E-05</v>
      </c>
      <c r="R252" s="226">
        <f>Q252*H252</f>
        <v>0.00023500000000000002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135</v>
      </c>
      <c r="AT252" s="228" t="s">
        <v>131</v>
      </c>
      <c r="AU252" s="228" t="s">
        <v>86</v>
      </c>
      <c r="AY252" s="14" t="s">
        <v>128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84</v>
      </c>
      <c r="BK252" s="229">
        <f>ROUND(I252*H252,2)</f>
        <v>0</v>
      </c>
      <c r="BL252" s="14" t="s">
        <v>135</v>
      </c>
      <c r="BM252" s="228" t="s">
        <v>666</v>
      </c>
    </row>
    <row r="253" s="2" customFormat="1" ht="24.15" customHeight="1">
      <c r="A253" s="35"/>
      <c r="B253" s="36"/>
      <c r="C253" s="235" t="s">
        <v>667</v>
      </c>
      <c r="D253" s="235" t="s">
        <v>238</v>
      </c>
      <c r="E253" s="236" t="s">
        <v>668</v>
      </c>
      <c r="F253" s="237" t="s">
        <v>669</v>
      </c>
      <c r="G253" s="238" t="s">
        <v>370</v>
      </c>
      <c r="H253" s="239">
        <v>23.853000000000002</v>
      </c>
      <c r="I253" s="240"/>
      <c r="J253" s="241">
        <f>ROUND(I253*H253,2)</f>
        <v>0</v>
      </c>
      <c r="K253" s="242"/>
      <c r="L253" s="243"/>
      <c r="M253" s="244" t="s">
        <v>1</v>
      </c>
      <c r="N253" s="245" t="s">
        <v>41</v>
      </c>
      <c r="O253" s="88"/>
      <c r="P253" s="226">
        <f>O253*H253</f>
        <v>0</v>
      </c>
      <c r="Q253" s="226">
        <v>0.00365</v>
      </c>
      <c r="R253" s="226">
        <f>Q253*H253</f>
        <v>0.087063450000000001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165</v>
      </c>
      <c r="AT253" s="228" t="s">
        <v>238</v>
      </c>
      <c r="AU253" s="228" t="s">
        <v>86</v>
      </c>
      <c r="AY253" s="14" t="s">
        <v>128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84</v>
      </c>
      <c r="BK253" s="229">
        <f>ROUND(I253*H253,2)</f>
        <v>0</v>
      </c>
      <c r="BL253" s="14" t="s">
        <v>135</v>
      </c>
      <c r="BM253" s="228" t="s">
        <v>670</v>
      </c>
    </row>
    <row r="254" s="2" customFormat="1" ht="24.15" customHeight="1">
      <c r="A254" s="35"/>
      <c r="B254" s="36"/>
      <c r="C254" s="216" t="s">
        <v>671</v>
      </c>
      <c r="D254" s="216" t="s">
        <v>131</v>
      </c>
      <c r="E254" s="217" t="s">
        <v>672</v>
      </c>
      <c r="F254" s="218" t="s">
        <v>673</v>
      </c>
      <c r="G254" s="219" t="s">
        <v>297</v>
      </c>
      <c r="H254" s="220">
        <v>3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41</v>
      </c>
      <c r="O254" s="88"/>
      <c r="P254" s="226">
        <f>O254*H254</f>
        <v>0</v>
      </c>
      <c r="Q254" s="226">
        <v>0.34089999999999998</v>
      </c>
      <c r="R254" s="226">
        <f>Q254*H254</f>
        <v>1.0226999999999999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135</v>
      </c>
      <c r="AT254" s="228" t="s">
        <v>131</v>
      </c>
      <c r="AU254" s="228" t="s">
        <v>86</v>
      </c>
      <c r="AY254" s="14" t="s">
        <v>128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84</v>
      </c>
      <c r="BK254" s="229">
        <f>ROUND(I254*H254,2)</f>
        <v>0</v>
      </c>
      <c r="BL254" s="14" t="s">
        <v>135</v>
      </c>
      <c r="BM254" s="228" t="s">
        <v>674</v>
      </c>
    </row>
    <row r="255" s="2" customFormat="1" ht="24.15" customHeight="1">
      <c r="A255" s="35"/>
      <c r="B255" s="36"/>
      <c r="C255" s="216" t="s">
        <v>675</v>
      </c>
      <c r="D255" s="216" t="s">
        <v>131</v>
      </c>
      <c r="E255" s="217" t="s">
        <v>676</v>
      </c>
      <c r="F255" s="218" t="s">
        <v>677</v>
      </c>
      <c r="G255" s="219" t="s">
        <v>297</v>
      </c>
      <c r="H255" s="220">
        <v>4</v>
      </c>
      <c r="I255" s="221"/>
      <c r="J255" s="222">
        <f>ROUND(I255*H255,2)</f>
        <v>0</v>
      </c>
      <c r="K255" s="223"/>
      <c r="L255" s="41"/>
      <c r="M255" s="224" t="s">
        <v>1</v>
      </c>
      <c r="N255" s="225" t="s">
        <v>41</v>
      </c>
      <c r="O255" s="88"/>
      <c r="P255" s="226">
        <f>O255*H255</f>
        <v>0</v>
      </c>
      <c r="Q255" s="226">
        <v>0.12526000000000001</v>
      </c>
      <c r="R255" s="226">
        <f>Q255*H255</f>
        <v>0.50104000000000004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135</v>
      </c>
      <c r="AT255" s="228" t="s">
        <v>131</v>
      </c>
      <c r="AU255" s="228" t="s">
        <v>86</v>
      </c>
      <c r="AY255" s="14" t="s">
        <v>128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84</v>
      </c>
      <c r="BK255" s="229">
        <f>ROUND(I255*H255,2)</f>
        <v>0</v>
      </c>
      <c r="BL255" s="14" t="s">
        <v>135</v>
      </c>
      <c r="BM255" s="228" t="s">
        <v>678</v>
      </c>
    </row>
    <row r="256" s="2" customFormat="1" ht="21.75" customHeight="1">
      <c r="A256" s="35"/>
      <c r="B256" s="36"/>
      <c r="C256" s="235" t="s">
        <v>679</v>
      </c>
      <c r="D256" s="235" t="s">
        <v>238</v>
      </c>
      <c r="E256" s="236" t="s">
        <v>680</v>
      </c>
      <c r="F256" s="237" t="s">
        <v>681</v>
      </c>
      <c r="G256" s="238" t="s">
        <v>297</v>
      </c>
      <c r="H256" s="239">
        <v>4</v>
      </c>
      <c r="I256" s="240"/>
      <c r="J256" s="241">
        <f>ROUND(I256*H256,2)</f>
        <v>0</v>
      </c>
      <c r="K256" s="242"/>
      <c r="L256" s="243"/>
      <c r="M256" s="244" t="s">
        <v>1</v>
      </c>
      <c r="N256" s="245" t="s">
        <v>41</v>
      </c>
      <c r="O256" s="88"/>
      <c r="P256" s="226">
        <f>O256*H256</f>
        <v>0</v>
      </c>
      <c r="Q256" s="226">
        <v>0.17499999999999999</v>
      </c>
      <c r="R256" s="226">
        <f>Q256*H256</f>
        <v>0.69999999999999996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165</v>
      </c>
      <c r="AT256" s="228" t="s">
        <v>238</v>
      </c>
      <c r="AU256" s="228" t="s">
        <v>86</v>
      </c>
      <c r="AY256" s="14" t="s">
        <v>128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84</v>
      </c>
      <c r="BK256" s="229">
        <f>ROUND(I256*H256,2)</f>
        <v>0</v>
      </c>
      <c r="BL256" s="14" t="s">
        <v>135</v>
      </c>
      <c r="BM256" s="228" t="s">
        <v>682</v>
      </c>
    </row>
    <row r="257" s="2" customFormat="1" ht="24.15" customHeight="1">
      <c r="A257" s="35"/>
      <c r="B257" s="36"/>
      <c r="C257" s="216" t="s">
        <v>683</v>
      </c>
      <c r="D257" s="216" t="s">
        <v>131</v>
      </c>
      <c r="E257" s="217" t="s">
        <v>684</v>
      </c>
      <c r="F257" s="218" t="s">
        <v>685</v>
      </c>
      <c r="G257" s="219" t="s">
        <v>297</v>
      </c>
      <c r="H257" s="220">
        <v>4</v>
      </c>
      <c r="I257" s="221"/>
      <c r="J257" s="222">
        <f>ROUND(I257*H257,2)</f>
        <v>0</v>
      </c>
      <c r="K257" s="223"/>
      <c r="L257" s="41"/>
      <c r="M257" s="224" t="s">
        <v>1</v>
      </c>
      <c r="N257" s="225" t="s">
        <v>41</v>
      </c>
      <c r="O257" s="88"/>
      <c r="P257" s="226">
        <f>O257*H257</f>
        <v>0</v>
      </c>
      <c r="Q257" s="226">
        <v>0.030759999999999999</v>
      </c>
      <c r="R257" s="226">
        <f>Q257*H257</f>
        <v>0.12304</v>
      </c>
      <c r="S257" s="226">
        <v>0</v>
      </c>
      <c r="T257" s="22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135</v>
      </c>
      <c r="AT257" s="228" t="s">
        <v>131</v>
      </c>
      <c r="AU257" s="228" t="s">
        <v>86</v>
      </c>
      <c r="AY257" s="14" t="s">
        <v>128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4" t="s">
        <v>84</v>
      </c>
      <c r="BK257" s="229">
        <f>ROUND(I257*H257,2)</f>
        <v>0</v>
      </c>
      <c r="BL257" s="14" t="s">
        <v>135</v>
      </c>
      <c r="BM257" s="228" t="s">
        <v>686</v>
      </c>
    </row>
    <row r="258" s="2" customFormat="1" ht="24.15" customHeight="1">
      <c r="A258" s="35"/>
      <c r="B258" s="36"/>
      <c r="C258" s="235" t="s">
        <v>687</v>
      </c>
      <c r="D258" s="235" t="s">
        <v>238</v>
      </c>
      <c r="E258" s="236" t="s">
        <v>688</v>
      </c>
      <c r="F258" s="237" t="s">
        <v>689</v>
      </c>
      <c r="G258" s="238" t="s">
        <v>297</v>
      </c>
      <c r="H258" s="239">
        <v>4</v>
      </c>
      <c r="I258" s="240"/>
      <c r="J258" s="241">
        <f>ROUND(I258*H258,2)</f>
        <v>0</v>
      </c>
      <c r="K258" s="242"/>
      <c r="L258" s="243"/>
      <c r="M258" s="244" t="s">
        <v>1</v>
      </c>
      <c r="N258" s="245" t="s">
        <v>41</v>
      </c>
      <c r="O258" s="88"/>
      <c r="P258" s="226">
        <f>O258*H258</f>
        <v>0</v>
      </c>
      <c r="Q258" s="226">
        <v>0.155</v>
      </c>
      <c r="R258" s="226">
        <f>Q258*H258</f>
        <v>0.62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165</v>
      </c>
      <c r="AT258" s="228" t="s">
        <v>238</v>
      </c>
      <c r="AU258" s="228" t="s">
        <v>86</v>
      </c>
      <c r="AY258" s="14" t="s">
        <v>128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84</v>
      </c>
      <c r="BK258" s="229">
        <f>ROUND(I258*H258,2)</f>
        <v>0</v>
      </c>
      <c r="BL258" s="14" t="s">
        <v>135</v>
      </c>
      <c r="BM258" s="228" t="s">
        <v>690</v>
      </c>
    </row>
    <row r="259" s="2" customFormat="1" ht="24.15" customHeight="1">
      <c r="A259" s="35"/>
      <c r="B259" s="36"/>
      <c r="C259" s="216" t="s">
        <v>691</v>
      </c>
      <c r="D259" s="216" t="s">
        <v>131</v>
      </c>
      <c r="E259" s="217" t="s">
        <v>692</v>
      </c>
      <c r="F259" s="218" t="s">
        <v>693</v>
      </c>
      <c r="G259" s="219" t="s">
        <v>297</v>
      </c>
      <c r="H259" s="220">
        <v>4</v>
      </c>
      <c r="I259" s="221"/>
      <c r="J259" s="222">
        <f>ROUND(I259*H259,2)</f>
        <v>0</v>
      </c>
      <c r="K259" s="223"/>
      <c r="L259" s="41"/>
      <c r="M259" s="224" t="s">
        <v>1</v>
      </c>
      <c r="N259" s="225" t="s">
        <v>41</v>
      </c>
      <c r="O259" s="88"/>
      <c r="P259" s="226">
        <f>O259*H259</f>
        <v>0</v>
      </c>
      <c r="Q259" s="226">
        <v>0.030759999999999999</v>
      </c>
      <c r="R259" s="226">
        <f>Q259*H259</f>
        <v>0.12304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135</v>
      </c>
      <c r="AT259" s="228" t="s">
        <v>131</v>
      </c>
      <c r="AU259" s="228" t="s">
        <v>86</v>
      </c>
      <c r="AY259" s="14" t="s">
        <v>128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4" t="s">
        <v>84</v>
      </c>
      <c r="BK259" s="229">
        <f>ROUND(I259*H259,2)</f>
        <v>0</v>
      </c>
      <c r="BL259" s="14" t="s">
        <v>135</v>
      </c>
      <c r="BM259" s="228" t="s">
        <v>694</v>
      </c>
    </row>
    <row r="260" s="2" customFormat="1" ht="33" customHeight="1">
      <c r="A260" s="35"/>
      <c r="B260" s="36"/>
      <c r="C260" s="235" t="s">
        <v>695</v>
      </c>
      <c r="D260" s="235" t="s">
        <v>238</v>
      </c>
      <c r="E260" s="236" t="s">
        <v>696</v>
      </c>
      <c r="F260" s="237" t="s">
        <v>697</v>
      </c>
      <c r="G260" s="238" t="s">
        <v>297</v>
      </c>
      <c r="H260" s="239">
        <v>4</v>
      </c>
      <c r="I260" s="240"/>
      <c r="J260" s="241">
        <f>ROUND(I260*H260,2)</f>
        <v>0</v>
      </c>
      <c r="K260" s="242"/>
      <c r="L260" s="243"/>
      <c r="M260" s="244" t="s">
        <v>1</v>
      </c>
      <c r="N260" s="245" t="s">
        <v>41</v>
      </c>
      <c r="O260" s="88"/>
      <c r="P260" s="226">
        <f>O260*H260</f>
        <v>0</v>
      </c>
      <c r="Q260" s="226">
        <v>0.17000000000000001</v>
      </c>
      <c r="R260" s="226">
        <f>Q260*H260</f>
        <v>0.68000000000000005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165</v>
      </c>
      <c r="AT260" s="228" t="s">
        <v>238</v>
      </c>
      <c r="AU260" s="228" t="s">
        <v>86</v>
      </c>
      <c r="AY260" s="14" t="s">
        <v>128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84</v>
      </c>
      <c r="BK260" s="229">
        <f>ROUND(I260*H260,2)</f>
        <v>0</v>
      </c>
      <c r="BL260" s="14" t="s">
        <v>135</v>
      </c>
      <c r="BM260" s="228" t="s">
        <v>698</v>
      </c>
    </row>
    <row r="261" s="2" customFormat="1" ht="24.15" customHeight="1">
      <c r="A261" s="35"/>
      <c r="B261" s="36"/>
      <c r="C261" s="216" t="s">
        <v>699</v>
      </c>
      <c r="D261" s="216" t="s">
        <v>131</v>
      </c>
      <c r="E261" s="217" t="s">
        <v>700</v>
      </c>
      <c r="F261" s="218" t="s">
        <v>701</v>
      </c>
      <c r="G261" s="219" t="s">
        <v>297</v>
      </c>
      <c r="H261" s="220">
        <v>4</v>
      </c>
      <c r="I261" s="221"/>
      <c r="J261" s="222">
        <f>ROUND(I261*H261,2)</f>
        <v>0</v>
      </c>
      <c r="K261" s="223"/>
      <c r="L261" s="41"/>
      <c r="M261" s="224" t="s">
        <v>1</v>
      </c>
      <c r="N261" s="225" t="s">
        <v>41</v>
      </c>
      <c r="O261" s="88"/>
      <c r="P261" s="226">
        <f>O261*H261</f>
        <v>0</v>
      </c>
      <c r="Q261" s="226">
        <v>0.21734000000000001</v>
      </c>
      <c r="R261" s="226">
        <f>Q261*H261</f>
        <v>0.86936000000000002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135</v>
      </c>
      <c r="AT261" s="228" t="s">
        <v>131</v>
      </c>
      <c r="AU261" s="228" t="s">
        <v>86</v>
      </c>
      <c r="AY261" s="14" t="s">
        <v>128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4" t="s">
        <v>84</v>
      </c>
      <c r="BK261" s="229">
        <f>ROUND(I261*H261,2)</f>
        <v>0</v>
      </c>
      <c r="BL261" s="14" t="s">
        <v>135</v>
      </c>
      <c r="BM261" s="228" t="s">
        <v>702</v>
      </c>
    </row>
    <row r="262" s="2" customFormat="1" ht="16.5" customHeight="1">
      <c r="A262" s="35"/>
      <c r="B262" s="36"/>
      <c r="C262" s="235" t="s">
        <v>703</v>
      </c>
      <c r="D262" s="235" t="s">
        <v>238</v>
      </c>
      <c r="E262" s="236" t="s">
        <v>704</v>
      </c>
      <c r="F262" s="237" t="s">
        <v>705</v>
      </c>
      <c r="G262" s="238" t="s">
        <v>297</v>
      </c>
      <c r="H262" s="239">
        <v>4</v>
      </c>
      <c r="I262" s="240"/>
      <c r="J262" s="241">
        <f>ROUND(I262*H262,2)</f>
        <v>0</v>
      </c>
      <c r="K262" s="242"/>
      <c r="L262" s="243"/>
      <c r="M262" s="244" t="s">
        <v>1</v>
      </c>
      <c r="N262" s="245" t="s">
        <v>41</v>
      </c>
      <c r="O262" s="88"/>
      <c r="P262" s="226">
        <f>O262*H262</f>
        <v>0</v>
      </c>
      <c r="Q262" s="226">
        <v>0.052400000000000002</v>
      </c>
      <c r="R262" s="226">
        <f>Q262*H262</f>
        <v>0.20960000000000001</v>
      </c>
      <c r="S262" s="226">
        <v>0</v>
      </c>
      <c r="T262" s="22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165</v>
      </c>
      <c r="AT262" s="228" t="s">
        <v>238</v>
      </c>
      <c r="AU262" s="228" t="s">
        <v>86</v>
      </c>
      <c r="AY262" s="14" t="s">
        <v>128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4" t="s">
        <v>84</v>
      </c>
      <c r="BK262" s="229">
        <f>ROUND(I262*H262,2)</f>
        <v>0</v>
      </c>
      <c r="BL262" s="14" t="s">
        <v>135</v>
      </c>
      <c r="BM262" s="228" t="s">
        <v>706</v>
      </c>
    </row>
    <row r="263" s="2" customFormat="1" ht="16.5" customHeight="1">
      <c r="A263" s="35"/>
      <c r="B263" s="36"/>
      <c r="C263" s="235" t="s">
        <v>707</v>
      </c>
      <c r="D263" s="235" t="s">
        <v>238</v>
      </c>
      <c r="E263" s="236" t="s">
        <v>708</v>
      </c>
      <c r="F263" s="237" t="s">
        <v>709</v>
      </c>
      <c r="G263" s="238" t="s">
        <v>297</v>
      </c>
      <c r="H263" s="239">
        <v>4</v>
      </c>
      <c r="I263" s="240"/>
      <c r="J263" s="241">
        <f>ROUND(I263*H263,2)</f>
        <v>0</v>
      </c>
      <c r="K263" s="242"/>
      <c r="L263" s="243"/>
      <c r="M263" s="244" t="s">
        <v>1</v>
      </c>
      <c r="N263" s="245" t="s">
        <v>41</v>
      </c>
      <c r="O263" s="88"/>
      <c r="P263" s="226">
        <f>O263*H263</f>
        <v>0</v>
      </c>
      <c r="Q263" s="226">
        <v>0.0071999999999999998</v>
      </c>
      <c r="R263" s="226">
        <f>Q263*H263</f>
        <v>0.028799999999999999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165</v>
      </c>
      <c r="AT263" s="228" t="s">
        <v>238</v>
      </c>
      <c r="AU263" s="228" t="s">
        <v>86</v>
      </c>
      <c r="AY263" s="14" t="s">
        <v>128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84</v>
      </c>
      <c r="BK263" s="229">
        <f>ROUND(I263*H263,2)</f>
        <v>0</v>
      </c>
      <c r="BL263" s="14" t="s">
        <v>135</v>
      </c>
      <c r="BM263" s="228" t="s">
        <v>710</v>
      </c>
    </row>
    <row r="264" s="2" customFormat="1" ht="24.15" customHeight="1">
      <c r="A264" s="35"/>
      <c r="B264" s="36"/>
      <c r="C264" s="216" t="s">
        <v>711</v>
      </c>
      <c r="D264" s="216" t="s">
        <v>131</v>
      </c>
      <c r="E264" s="217" t="s">
        <v>712</v>
      </c>
      <c r="F264" s="218" t="s">
        <v>713</v>
      </c>
      <c r="G264" s="219" t="s">
        <v>297</v>
      </c>
      <c r="H264" s="220">
        <v>1</v>
      </c>
      <c r="I264" s="221"/>
      <c r="J264" s="222">
        <f>ROUND(I264*H264,2)</f>
        <v>0</v>
      </c>
      <c r="K264" s="223"/>
      <c r="L264" s="41"/>
      <c r="M264" s="224" t="s">
        <v>1</v>
      </c>
      <c r="N264" s="225" t="s">
        <v>41</v>
      </c>
      <c r="O264" s="88"/>
      <c r="P264" s="226">
        <f>O264*H264</f>
        <v>0</v>
      </c>
      <c r="Q264" s="226">
        <v>0.00034000000000000002</v>
      </c>
      <c r="R264" s="226">
        <f>Q264*H264</f>
        <v>0.00034000000000000002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135</v>
      </c>
      <c r="AT264" s="228" t="s">
        <v>131</v>
      </c>
      <c r="AU264" s="228" t="s">
        <v>86</v>
      </c>
      <c r="AY264" s="14" t="s">
        <v>128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4" t="s">
        <v>84</v>
      </c>
      <c r="BK264" s="229">
        <f>ROUND(I264*H264,2)</f>
        <v>0</v>
      </c>
      <c r="BL264" s="14" t="s">
        <v>135</v>
      </c>
      <c r="BM264" s="228" t="s">
        <v>714</v>
      </c>
    </row>
    <row r="265" s="2" customFormat="1" ht="24.15" customHeight="1">
      <c r="A265" s="35"/>
      <c r="B265" s="36"/>
      <c r="C265" s="216" t="s">
        <v>715</v>
      </c>
      <c r="D265" s="216" t="s">
        <v>131</v>
      </c>
      <c r="E265" s="217" t="s">
        <v>716</v>
      </c>
      <c r="F265" s="218" t="s">
        <v>717</v>
      </c>
      <c r="G265" s="219" t="s">
        <v>297</v>
      </c>
      <c r="H265" s="220">
        <v>7</v>
      </c>
      <c r="I265" s="221"/>
      <c r="J265" s="222">
        <f>ROUND(I265*H265,2)</f>
        <v>0</v>
      </c>
      <c r="K265" s="223"/>
      <c r="L265" s="41"/>
      <c r="M265" s="224" t="s">
        <v>1</v>
      </c>
      <c r="N265" s="225" t="s">
        <v>41</v>
      </c>
      <c r="O265" s="88"/>
      <c r="P265" s="226">
        <f>O265*H265</f>
        <v>0</v>
      </c>
      <c r="Q265" s="226">
        <v>0</v>
      </c>
      <c r="R265" s="226">
        <f>Q265*H265</f>
        <v>0</v>
      </c>
      <c r="S265" s="226">
        <v>0.050000000000000003</v>
      </c>
      <c r="T265" s="227">
        <f>S265*H265</f>
        <v>0.35000000000000003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135</v>
      </c>
      <c r="AT265" s="228" t="s">
        <v>131</v>
      </c>
      <c r="AU265" s="228" t="s">
        <v>86</v>
      </c>
      <c r="AY265" s="14" t="s">
        <v>128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84</v>
      </c>
      <c r="BK265" s="229">
        <f>ROUND(I265*H265,2)</f>
        <v>0</v>
      </c>
      <c r="BL265" s="14" t="s">
        <v>135</v>
      </c>
      <c r="BM265" s="228" t="s">
        <v>718</v>
      </c>
    </row>
    <row r="266" s="2" customFormat="1" ht="37.8" customHeight="1">
      <c r="A266" s="35"/>
      <c r="B266" s="36"/>
      <c r="C266" s="216" t="s">
        <v>719</v>
      </c>
      <c r="D266" s="216" t="s">
        <v>131</v>
      </c>
      <c r="E266" s="217" t="s">
        <v>720</v>
      </c>
      <c r="F266" s="218" t="s">
        <v>721</v>
      </c>
      <c r="G266" s="219" t="s">
        <v>297</v>
      </c>
      <c r="H266" s="220">
        <v>7</v>
      </c>
      <c r="I266" s="221"/>
      <c r="J266" s="222">
        <f>ROUND(I266*H266,2)</f>
        <v>0</v>
      </c>
      <c r="K266" s="223"/>
      <c r="L266" s="41"/>
      <c r="M266" s="224" t="s">
        <v>1</v>
      </c>
      <c r="N266" s="225" t="s">
        <v>41</v>
      </c>
      <c r="O266" s="88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135</v>
      </c>
      <c r="AT266" s="228" t="s">
        <v>131</v>
      </c>
      <c r="AU266" s="228" t="s">
        <v>86</v>
      </c>
      <c r="AY266" s="14" t="s">
        <v>128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4" t="s">
        <v>84</v>
      </c>
      <c r="BK266" s="229">
        <f>ROUND(I266*H266,2)</f>
        <v>0</v>
      </c>
      <c r="BL266" s="14" t="s">
        <v>135</v>
      </c>
      <c r="BM266" s="228" t="s">
        <v>722</v>
      </c>
    </row>
    <row r="267" s="2" customFormat="1" ht="24.15" customHeight="1">
      <c r="A267" s="35"/>
      <c r="B267" s="36"/>
      <c r="C267" s="216" t="s">
        <v>723</v>
      </c>
      <c r="D267" s="216" t="s">
        <v>131</v>
      </c>
      <c r="E267" s="217" t="s">
        <v>724</v>
      </c>
      <c r="F267" s="218" t="s">
        <v>725</v>
      </c>
      <c r="G267" s="219" t="s">
        <v>297</v>
      </c>
      <c r="H267" s="220">
        <v>6</v>
      </c>
      <c r="I267" s="221"/>
      <c r="J267" s="222">
        <f>ROUND(I267*H267,2)</f>
        <v>0</v>
      </c>
      <c r="K267" s="223"/>
      <c r="L267" s="41"/>
      <c r="M267" s="224" t="s">
        <v>1</v>
      </c>
      <c r="N267" s="225" t="s">
        <v>41</v>
      </c>
      <c r="O267" s="88"/>
      <c r="P267" s="226">
        <f>O267*H267</f>
        <v>0</v>
      </c>
      <c r="Q267" s="226">
        <v>0</v>
      </c>
      <c r="R267" s="226">
        <f>Q267*H267</f>
        <v>0</v>
      </c>
      <c r="S267" s="226">
        <v>0.20000000000000001</v>
      </c>
      <c r="T267" s="227">
        <f>S267*H267</f>
        <v>1.2000000000000002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135</v>
      </c>
      <c r="AT267" s="228" t="s">
        <v>131</v>
      </c>
      <c r="AU267" s="228" t="s">
        <v>86</v>
      </c>
      <c r="AY267" s="14" t="s">
        <v>128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4" t="s">
        <v>84</v>
      </c>
      <c r="BK267" s="229">
        <f>ROUND(I267*H267,2)</f>
        <v>0</v>
      </c>
      <c r="BL267" s="14" t="s">
        <v>135</v>
      </c>
      <c r="BM267" s="228" t="s">
        <v>726</v>
      </c>
    </row>
    <row r="268" s="2" customFormat="1" ht="37.8" customHeight="1">
      <c r="A268" s="35"/>
      <c r="B268" s="36"/>
      <c r="C268" s="216" t="s">
        <v>727</v>
      </c>
      <c r="D268" s="216" t="s">
        <v>131</v>
      </c>
      <c r="E268" s="217" t="s">
        <v>728</v>
      </c>
      <c r="F268" s="218" t="s">
        <v>729</v>
      </c>
      <c r="G268" s="219" t="s">
        <v>297</v>
      </c>
      <c r="H268" s="220">
        <v>6</v>
      </c>
      <c r="I268" s="221"/>
      <c r="J268" s="222">
        <f>ROUND(I268*H268,2)</f>
        <v>0</v>
      </c>
      <c r="K268" s="223"/>
      <c r="L268" s="41"/>
      <c r="M268" s="224" t="s">
        <v>1</v>
      </c>
      <c r="N268" s="225" t="s">
        <v>41</v>
      </c>
      <c r="O268" s="88"/>
      <c r="P268" s="226">
        <f>O268*H268</f>
        <v>0</v>
      </c>
      <c r="Q268" s="226">
        <v>0.089999999999999997</v>
      </c>
      <c r="R268" s="226">
        <f>Q268*H268</f>
        <v>0.54000000000000004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135</v>
      </c>
      <c r="AT268" s="228" t="s">
        <v>131</v>
      </c>
      <c r="AU268" s="228" t="s">
        <v>86</v>
      </c>
      <c r="AY268" s="14" t="s">
        <v>128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4" t="s">
        <v>84</v>
      </c>
      <c r="BK268" s="229">
        <f>ROUND(I268*H268,2)</f>
        <v>0</v>
      </c>
      <c r="BL268" s="14" t="s">
        <v>135</v>
      </c>
      <c r="BM268" s="228" t="s">
        <v>730</v>
      </c>
    </row>
    <row r="269" s="2" customFormat="1" ht="21.75" customHeight="1">
      <c r="A269" s="35"/>
      <c r="B269" s="36"/>
      <c r="C269" s="216" t="s">
        <v>731</v>
      </c>
      <c r="D269" s="216" t="s">
        <v>131</v>
      </c>
      <c r="E269" s="217" t="s">
        <v>732</v>
      </c>
      <c r="F269" s="218" t="s">
        <v>733</v>
      </c>
      <c r="G269" s="219" t="s">
        <v>370</v>
      </c>
      <c r="H269" s="220">
        <v>23.5</v>
      </c>
      <c r="I269" s="221"/>
      <c r="J269" s="222">
        <f>ROUND(I269*H269,2)</f>
        <v>0</v>
      </c>
      <c r="K269" s="223"/>
      <c r="L269" s="41"/>
      <c r="M269" s="224" t="s">
        <v>1</v>
      </c>
      <c r="N269" s="225" t="s">
        <v>41</v>
      </c>
      <c r="O269" s="88"/>
      <c r="P269" s="226">
        <f>O269*H269</f>
        <v>0</v>
      </c>
      <c r="Q269" s="226">
        <v>0.00012999999999999999</v>
      </c>
      <c r="R269" s="226">
        <f>Q269*H269</f>
        <v>0.0030549999999999996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135</v>
      </c>
      <c r="AT269" s="228" t="s">
        <v>131</v>
      </c>
      <c r="AU269" s="228" t="s">
        <v>86</v>
      </c>
      <c r="AY269" s="14" t="s">
        <v>128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84</v>
      </c>
      <c r="BK269" s="229">
        <f>ROUND(I269*H269,2)</f>
        <v>0</v>
      </c>
      <c r="BL269" s="14" t="s">
        <v>135</v>
      </c>
      <c r="BM269" s="228" t="s">
        <v>734</v>
      </c>
    </row>
    <row r="270" s="2" customFormat="1" ht="33" customHeight="1">
      <c r="A270" s="35"/>
      <c r="B270" s="36"/>
      <c r="C270" s="216" t="s">
        <v>735</v>
      </c>
      <c r="D270" s="216" t="s">
        <v>131</v>
      </c>
      <c r="E270" s="217" t="s">
        <v>736</v>
      </c>
      <c r="F270" s="218" t="s">
        <v>737</v>
      </c>
      <c r="G270" s="219" t="s">
        <v>370</v>
      </c>
      <c r="H270" s="220">
        <v>9.6500000000000004</v>
      </c>
      <c r="I270" s="221"/>
      <c r="J270" s="222">
        <f>ROUND(I270*H270,2)</f>
        <v>0</v>
      </c>
      <c r="K270" s="223"/>
      <c r="L270" s="41"/>
      <c r="M270" s="224" t="s">
        <v>1</v>
      </c>
      <c r="N270" s="225" t="s">
        <v>41</v>
      </c>
      <c r="O270" s="88"/>
      <c r="P270" s="226">
        <f>O270*H270</f>
        <v>0</v>
      </c>
      <c r="Q270" s="226">
        <v>0.37702999999999998</v>
      </c>
      <c r="R270" s="226">
        <f>Q270*H270</f>
        <v>3.6383394999999998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135</v>
      </c>
      <c r="AT270" s="228" t="s">
        <v>131</v>
      </c>
      <c r="AU270" s="228" t="s">
        <v>86</v>
      </c>
      <c r="AY270" s="14" t="s">
        <v>128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4" t="s">
        <v>84</v>
      </c>
      <c r="BK270" s="229">
        <f>ROUND(I270*H270,2)</f>
        <v>0</v>
      </c>
      <c r="BL270" s="14" t="s">
        <v>135</v>
      </c>
      <c r="BM270" s="228" t="s">
        <v>738</v>
      </c>
    </row>
    <row r="271" s="2" customFormat="1" ht="24.15" customHeight="1">
      <c r="A271" s="35"/>
      <c r="B271" s="36"/>
      <c r="C271" s="216" t="s">
        <v>739</v>
      </c>
      <c r="D271" s="216" t="s">
        <v>131</v>
      </c>
      <c r="E271" s="217" t="s">
        <v>740</v>
      </c>
      <c r="F271" s="218" t="s">
        <v>741</v>
      </c>
      <c r="G271" s="219" t="s">
        <v>297</v>
      </c>
      <c r="H271" s="220">
        <v>1</v>
      </c>
      <c r="I271" s="221"/>
      <c r="J271" s="222">
        <f>ROUND(I271*H271,2)</f>
        <v>0</v>
      </c>
      <c r="K271" s="223"/>
      <c r="L271" s="41"/>
      <c r="M271" s="224" t="s">
        <v>1</v>
      </c>
      <c r="N271" s="225" t="s">
        <v>41</v>
      </c>
      <c r="O271" s="88"/>
      <c r="P271" s="226">
        <f>O271*H271</f>
        <v>0</v>
      </c>
      <c r="Q271" s="226">
        <v>0.19503999999999999</v>
      </c>
      <c r="R271" s="226">
        <f>Q271*H271</f>
        <v>0.19503999999999999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135</v>
      </c>
      <c r="AT271" s="228" t="s">
        <v>131</v>
      </c>
      <c r="AU271" s="228" t="s">
        <v>86</v>
      </c>
      <c r="AY271" s="14" t="s">
        <v>128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4" t="s">
        <v>84</v>
      </c>
      <c r="BK271" s="229">
        <f>ROUND(I271*H271,2)</f>
        <v>0</v>
      </c>
      <c r="BL271" s="14" t="s">
        <v>135</v>
      </c>
      <c r="BM271" s="228" t="s">
        <v>742</v>
      </c>
    </row>
    <row r="272" s="12" customFormat="1" ht="22.8" customHeight="1">
      <c r="A272" s="12"/>
      <c r="B272" s="200"/>
      <c r="C272" s="201"/>
      <c r="D272" s="202" t="s">
        <v>75</v>
      </c>
      <c r="E272" s="214" t="s">
        <v>169</v>
      </c>
      <c r="F272" s="214" t="s">
        <v>743</v>
      </c>
      <c r="G272" s="201"/>
      <c r="H272" s="201"/>
      <c r="I272" s="204"/>
      <c r="J272" s="215">
        <f>BK272</f>
        <v>0</v>
      </c>
      <c r="K272" s="201"/>
      <c r="L272" s="206"/>
      <c r="M272" s="207"/>
      <c r="N272" s="208"/>
      <c r="O272" s="208"/>
      <c r="P272" s="209">
        <f>SUM(P273:P298)</f>
        <v>0</v>
      </c>
      <c r="Q272" s="208"/>
      <c r="R272" s="209">
        <f>SUM(R273:R298)</f>
        <v>188.85284605000001</v>
      </c>
      <c r="S272" s="208"/>
      <c r="T272" s="210">
        <f>SUM(T273:T298)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1" t="s">
        <v>84</v>
      </c>
      <c r="AT272" s="212" t="s">
        <v>75</v>
      </c>
      <c r="AU272" s="212" t="s">
        <v>84</v>
      </c>
      <c r="AY272" s="211" t="s">
        <v>128</v>
      </c>
      <c r="BK272" s="213">
        <f>SUM(BK273:BK298)</f>
        <v>0</v>
      </c>
    </row>
    <row r="273" s="2" customFormat="1" ht="24.15" customHeight="1">
      <c r="A273" s="35"/>
      <c r="B273" s="36"/>
      <c r="C273" s="216" t="s">
        <v>744</v>
      </c>
      <c r="D273" s="216" t="s">
        <v>131</v>
      </c>
      <c r="E273" s="217" t="s">
        <v>745</v>
      </c>
      <c r="F273" s="218" t="s">
        <v>746</v>
      </c>
      <c r="G273" s="219" t="s">
        <v>297</v>
      </c>
      <c r="H273" s="220">
        <v>11</v>
      </c>
      <c r="I273" s="221"/>
      <c r="J273" s="222">
        <f>ROUND(I273*H273,2)</f>
        <v>0</v>
      </c>
      <c r="K273" s="223"/>
      <c r="L273" s="41"/>
      <c r="M273" s="224" t="s">
        <v>1</v>
      </c>
      <c r="N273" s="225" t="s">
        <v>41</v>
      </c>
      <c r="O273" s="88"/>
      <c r="P273" s="226">
        <f>O273*H273</f>
        <v>0</v>
      </c>
      <c r="Q273" s="226">
        <v>0.00069999999999999999</v>
      </c>
      <c r="R273" s="226">
        <f>Q273*H273</f>
        <v>0.0077000000000000002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135</v>
      </c>
      <c r="AT273" s="228" t="s">
        <v>131</v>
      </c>
      <c r="AU273" s="228" t="s">
        <v>86</v>
      </c>
      <c r="AY273" s="14" t="s">
        <v>128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4" t="s">
        <v>84</v>
      </c>
      <c r="BK273" s="229">
        <f>ROUND(I273*H273,2)</f>
        <v>0</v>
      </c>
      <c r="BL273" s="14" t="s">
        <v>135</v>
      </c>
      <c r="BM273" s="228" t="s">
        <v>747</v>
      </c>
    </row>
    <row r="274" s="2" customFormat="1" ht="16.5" customHeight="1">
      <c r="A274" s="35"/>
      <c r="B274" s="36"/>
      <c r="C274" s="235" t="s">
        <v>748</v>
      </c>
      <c r="D274" s="235" t="s">
        <v>238</v>
      </c>
      <c r="E274" s="236" t="s">
        <v>749</v>
      </c>
      <c r="F274" s="237" t="s">
        <v>750</v>
      </c>
      <c r="G274" s="238" t="s">
        <v>297</v>
      </c>
      <c r="H274" s="239">
        <v>3</v>
      </c>
      <c r="I274" s="240"/>
      <c r="J274" s="241">
        <f>ROUND(I274*H274,2)</f>
        <v>0</v>
      </c>
      <c r="K274" s="242"/>
      <c r="L274" s="243"/>
      <c r="M274" s="244" t="s">
        <v>1</v>
      </c>
      <c r="N274" s="245" t="s">
        <v>41</v>
      </c>
      <c r="O274" s="88"/>
      <c r="P274" s="226">
        <f>O274*H274</f>
        <v>0</v>
      </c>
      <c r="Q274" s="226">
        <v>0.0040000000000000001</v>
      </c>
      <c r="R274" s="226">
        <f>Q274*H274</f>
        <v>0.012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165</v>
      </c>
      <c r="AT274" s="228" t="s">
        <v>238</v>
      </c>
      <c r="AU274" s="228" t="s">
        <v>86</v>
      </c>
      <c r="AY274" s="14" t="s">
        <v>128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4" t="s">
        <v>84</v>
      </c>
      <c r="BK274" s="229">
        <f>ROUND(I274*H274,2)</f>
        <v>0</v>
      </c>
      <c r="BL274" s="14" t="s">
        <v>135</v>
      </c>
      <c r="BM274" s="228" t="s">
        <v>751</v>
      </c>
    </row>
    <row r="275" s="2" customFormat="1" ht="24.15" customHeight="1">
      <c r="A275" s="35"/>
      <c r="B275" s="36"/>
      <c r="C275" s="235" t="s">
        <v>752</v>
      </c>
      <c r="D275" s="235" t="s">
        <v>238</v>
      </c>
      <c r="E275" s="236" t="s">
        <v>753</v>
      </c>
      <c r="F275" s="237" t="s">
        <v>754</v>
      </c>
      <c r="G275" s="238" t="s">
        <v>297</v>
      </c>
      <c r="H275" s="239">
        <v>2</v>
      </c>
      <c r="I275" s="240"/>
      <c r="J275" s="241">
        <f>ROUND(I275*H275,2)</f>
        <v>0</v>
      </c>
      <c r="K275" s="242"/>
      <c r="L275" s="243"/>
      <c r="M275" s="244" t="s">
        <v>1</v>
      </c>
      <c r="N275" s="245" t="s">
        <v>41</v>
      </c>
      <c r="O275" s="88"/>
      <c r="P275" s="226">
        <f>O275*H275</f>
        <v>0</v>
      </c>
      <c r="Q275" s="226">
        <v>0.0012999999999999999</v>
      </c>
      <c r="R275" s="226">
        <f>Q275*H275</f>
        <v>0.0025999999999999999</v>
      </c>
      <c r="S275" s="226">
        <v>0</v>
      </c>
      <c r="T275" s="22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8" t="s">
        <v>165</v>
      </c>
      <c r="AT275" s="228" t="s">
        <v>238</v>
      </c>
      <c r="AU275" s="228" t="s">
        <v>86</v>
      </c>
      <c r="AY275" s="14" t="s">
        <v>128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4" t="s">
        <v>84</v>
      </c>
      <c r="BK275" s="229">
        <f>ROUND(I275*H275,2)</f>
        <v>0</v>
      </c>
      <c r="BL275" s="14" t="s">
        <v>135</v>
      </c>
      <c r="BM275" s="228" t="s">
        <v>755</v>
      </c>
    </row>
    <row r="276" s="2" customFormat="1" ht="24.15" customHeight="1">
      <c r="A276" s="35"/>
      <c r="B276" s="36"/>
      <c r="C276" s="235" t="s">
        <v>756</v>
      </c>
      <c r="D276" s="235" t="s">
        <v>238</v>
      </c>
      <c r="E276" s="236" t="s">
        <v>757</v>
      </c>
      <c r="F276" s="237" t="s">
        <v>758</v>
      </c>
      <c r="G276" s="238" t="s">
        <v>297</v>
      </c>
      <c r="H276" s="239">
        <v>1</v>
      </c>
      <c r="I276" s="240"/>
      <c r="J276" s="241">
        <f>ROUND(I276*H276,2)</f>
        <v>0</v>
      </c>
      <c r="K276" s="242"/>
      <c r="L276" s="243"/>
      <c r="M276" s="244" t="s">
        <v>1</v>
      </c>
      <c r="N276" s="245" t="s">
        <v>41</v>
      </c>
      <c r="O276" s="88"/>
      <c r="P276" s="226">
        <f>O276*H276</f>
        <v>0</v>
      </c>
      <c r="Q276" s="226">
        <v>0.0025999999999999999</v>
      </c>
      <c r="R276" s="226">
        <f>Q276*H276</f>
        <v>0.0025999999999999999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165</v>
      </c>
      <c r="AT276" s="228" t="s">
        <v>238</v>
      </c>
      <c r="AU276" s="228" t="s">
        <v>86</v>
      </c>
      <c r="AY276" s="14" t="s">
        <v>128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4" t="s">
        <v>84</v>
      </c>
      <c r="BK276" s="229">
        <f>ROUND(I276*H276,2)</f>
        <v>0</v>
      </c>
      <c r="BL276" s="14" t="s">
        <v>135</v>
      </c>
      <c r="BM276" s="228" t="s">
        <v>759</v>
      </c>
    </row>
    <row r="277" s="2" customFormat="1" ht="24.15" customHeight="1">
      <c r="A277" s="35"/>
      <c r="B277" s="36"/>
      <c r="C277" s="235" t="s">
        <v>760</v>
      </c>
      <c r="D277" s="235" t="s">
        <v>238</v>
      </c>
      <c r="E277" s="236" t="s">
        <v>761</v>
      </c>
      <c r="F277" s="237" t="s">
        <v>762</v>
      </c>
      <c r="G277" s="238" t="s">
        <v>297</v>
      </c>
      <c r="H277" s="239">
        <v>1</v>
      </c>
      <c r="I277" s="240"/>
      <c r="J277" s="241">
        <f>ROUND(I277*H277,2)</f>
        <v>0</v>
      </c>
      <c r="K277" s="242"/>
      <c r="L277" s="243"/>
      <c r="M277" s="244" t="s">
        <v>1</v>
      </c>
      <c r="N277" s="245" t="s">
        <v>41</v>
      </c>
      <c r="O277" s="88"/>
      <c r="P277" s="226">
        <f>O277*H277</f>
        <v>0</v>
      </c>
      <c r="Q277" s="226">
        <v>0.0035000000000000001</v>
      </c>
      <c r="R277" s="226">
        <f>Q277*H277</f>
        <v>0.0035000000000000001</v>
      </c>
      <c r="S277" s="226">
        <v>0</v>
      </c>
      <c r="T277" s="22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165</v>
      </c>
      <c r="AT277" s="228" t="s">
        <v>238</v>
      </c>
      <c r="AU277" s="228" t="s">
        <v>86</v>
      </c>
      <c r="AY277" s="14" t="s">
        <v>128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4" t="s">
        <v>84</v>
      </c>
      <c r="BK277" s="229">
        <f>ROUND(I277*H277,2)</f>
        <v>0</v>
      </c>
      <c r="BL277" s="14" t="s">
        <v>135</v>
      </c>
      <c r="BM277" s="228" t="s">
        <v>763</v>
      </c>
    </row>
    <row r="278" s="2" customFormat="1" ht="21.75" customHeight="1">
      <c r="A278" s="35"/>
      <c r="B278" s="36"/>
      <c r="C278" s="235" t="s">
        <v>764</v>
      </c>
      <c r="D278" s="235" t="s">
        <v>238</v>
      </c>
      <c r="E278" s="236" t="s">
        <v>765</v>
      </c>
      <c r="F278" s="237" t="s">
        <v>766</v>
      </c>
      <c r="G278" s="238" t="s">
        <v>297</v>
      </c>
      <c r="H278" s="239">
        <v>1</v>
      </c>
      <c r="I278" s="240"/>
      <c r="J278" s="241">
        <f>ROUND(I278*H278,2)</f>
        <v>0</v>
      </c>
      <c r="K278" s="242"/>
      <c r="L278" s="243"/>
      <c r="M278" s="244" t="s">
        <v>1</v>
      </c>
      <c r="N278" s="245" t="s">
        <v>41</v>
      </c>
      <c r="O278" s="88"/>
      <c r="P278" s="226">
        <f>O278*H278</f>
        <v>0</v>
      </c>
      <c r="Q278" s="226">
        <v>0.00089999999999999998</v>
      </c>
      <c r="R278" s="226">
        <f>Q278*H278</f>
        <v>0.00089999999999999998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165</v>
      </c>
      <c r="AT278" s="228" t="s">
        <v>238</v>
      </c>
      <c r="AU278" s="228" t="s">
        <v>86</v>
      </c>
      <c r="AY278" s="14" t="s">
        <v>128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4" t="s">
        <v>84</v>
      </c>
      <c r="BK278" s="229">
        <f>ROUND(I278*H278,2)</f>
        <v>0</v>
      </c>
      <c r="BL278" s="14" t="s">
        <v>135</v>
      </c>
      <c r="BM278" s="228" t="s">
        <v>767</v>
      </c>
    </row>
    <row r="279" s="2" customFormat="1" ht="16.5" customHeight="1">
      <c r="A279" s="35"/>
      <c r="B279" s="36"/>
      <c r="C279" s="235" t="s">
        <v>768</v>
      </c>
      <c r="D279" s="235" t="s">
        <v>238</v>
      </c>
      <c r="E279" s="236" t="s">
        <v>769</v>
      </c>
      <c r="F279" s="237" t="s">
        <v>770</v>
      </c>
      <c r="G279" s="238" t="s">
        <v>297</v>
      </c>
      <c r="H279" s="239">
        <v>3</v>
      </c>
      <c r="I279" s="240"/>
      <c r="J279" s="241">
        <f>ROUND(I279*H279,2)</f>
        <v>0</v>
      </c>
      <c r="K279" s="242"/>
      <c r="L279" s="243"/>
      <c r="M279" s="244" t="s">
        <v>1</v>
      </c>
      <c r="N279" s="245" t="s">
        <v>41</v>
      </c>
      <c r="O279" s="88"/>
      <c r="P279" s="226">
        <f>O279*H279</f>
        <v>0</v>
      </c>
      <c r="Q279" s="226">
        <v>0.0016999999999999999</v>
      </c>
      <c r="R279" s="226">
        <f>Q279*H279</f>
        <v>0.0050999999999999995</v>
      </c>
      <c r="S279" s="226">
        <v>0</v>
      </c>
      <c r="T279" s="22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165</v>
      </c>
      <c r="AT279" s="228" t="s">
        <v>238</v>
      </c>
      <c r="AU279" s="228" t="s">
        <v>86</v>
      </c>
      <c r="AY279" s="14" t="s">
        <v>128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4" t="s">
        <v>84</v>
      </c>
      <c r="BK279" s="229">
        <f>ROUND(I279*H279,2)</f>
        <v>0</v>
      </c>
      <c r="BL279" s="14" t="s">
        <v>135</v>
      </c>
      <c r="BM279" s="228" t="s">
        <v>771</v>
      </c>
    </row>
    <row r="280" s="2" customFormat="1" ht="24.15" customHeight="1">
      <c r="A280" s="35"/>
      <c r="B280" s="36"/>
      <c r="C280" s="216" t="s">
        <v>772</v>
      </c>
      <c r="D280" s="216" t="s">
        <v>131</v>
      </c>
      <c r="E280" s="217" t="s">
        <v>773</v>
      </c>
      <c r="F280" s="218" t="s">
        <v>774</v>
      </c>
      <c r="G280" s="219" t="s">
        <v>297</v>
      </c>
      <c r="H280" s="220">
        <v>2</v>
      </c>
      <c r="I280" s="221"/>
      <c r="J280" s="222">
        <f>ROUND(I280*H280,2)</f>
        <v>0</v>
      </c>
      <c r="K280" s="223"/>
      <c r="L280" s="41"/>
      <c r="M280" s="224" t="s">
        <v>1</v>
      </c>
      <c r="N280" s="225" t="s">
        <v>41</v>
      </c>
      <c r="O280" s="88"/>
      <c r="P280" s="226">
        <f>O280*H280</f>
        <v>0</v>
      </c>
      <c r="Q280" s="226">
        <v>0.0010499999999999999</v>
      </c>
      <c r="R280" s="226">
        <f>Q280*H280</f>
        <v>0.0020999999999999999</v>
      </c>
      <c r="S280" s="226">
        <v>0</v>
      </c>
      <c r="T280" s="22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135</v>
      </c>
      <c r="AT280" s="228" t="s">
        <v>131</v>
      </c>
      <c r="AU280" s="228" t="s">
        <v>86</v>
      </c>
      <c r="AY280" s="14" t="s">
        <v>128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4" t="s">
        <v>84</v>
      </c>
      <c r="BK280" s="229">
        <f>ROUND(I280*H280,2)</f>
        <v>0</v>
      </c>
      <c r="BL280" s="14" t="s">
        <v>135</v>
      </c>
      <c r="BM280" s="228" t="s">
        <v>775</v>
      </c>
    </row>
    <row r="281" s="2" customFormat="1" ht="21.75" customHeight="1">
      <c r="A281" s="35"/>
      <c r="B281" s="36"/>
      <c r="C281" s="235" t="s">
        <v>776</v>
      </c>
      <c r="D281" s="235" t="s">
        <v>238</v>
      </c>
      <c r="E281" s="236" t="s">
        <v>777</v>
      </c>
      <c r="F281" s="237" t="s">
        <v>778</v>
      </c>
      <c r="G281" s="238" t="s">
        <v>297</v>
      </c>
      <c r="H281" s="239">
        <v>2</v>
      </c>
      <c r="I281" s="240"/>
      <c r="J281" s="241">
        <f>ROUND(I281*H281,2)</f>
        <v>0</v>
      </c>
      <c r="K281" s="242"/>
      <c r="L281" s="243"/>
      <c r="M281" s="244" t="s">
        <v>1</v>
      </c>
      <c r="N281" s="245" t="s">
        <v>41</v>
      </c>
      <c r="O281" s="88"/>
      <c r="P281" s="226">
        <f>O281*H281</f>
        <v>0</v>
      </c>
      <c r="Q281" s="226">
        <v>0.015599999999999999</v>
      </c>
      <c r="R281" s="226">
        <f>Q281*H281</f>
        <v>0.031199999999999999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165</v>
      </c>
      <c r="AT281" s="228" t="s">
        <v>238</v>
      </c>
      <c r="AU281" s="228" t="s">
        <v>86</v>
      </c>
      <c r="AY281" s="14" t="s">
        <v>128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4" t="s">
        <v>84</v>
      </c>
      <c r="BK281" s="229">
        <f>ROUND(I281*H281,2)</f>
        <v>0</v>
      </c>
      <c r="BL281" s="14" t="s">
        <v>135</v>
      </c>
      <c r="BM281" s="228" t="s">
        <v>779</v>
      </c>
    </row>
    <row r="282" s="2" customFormat="1" ht="24.15" customHeight="1">
      <c r="A282" s="35"/>
      <c r="B282" s="36"/>
      <c r="C282" s="216" t="s">
        <v>780</v>
      </c>
      <c r="D282" s="216" t="s">
        <v>131</v>
      </c>
      <c r="E282" s="217" t="s">
        <v>781</v>
      </c>
      <c r="F282" s="218" t="s">
        <v>782</v>
      </c>
      <c r="G282" s="219" t="s">
        <v>297</v>
      </c>
      <c r="H282" s="220">
        <v>11</v>
      </c>
      <c r="I282" s="221"/>
      <c r="J282" s="222">
        <f>ROUND(I282*H282,2)</f>
        <v>0</v>
      </c>
      <c r="K282" s="223"/>
      <c r="L282" s="41"/>
      <c r="M282" s="224" t="s">
        <v>1</v>
      </c>
      <c r="N282" s="225" t="s">
        <v>41</v>
      </c>
      <c r="O282" s="88"/>
      <c r="P282" s="226">
        <f>O282*H282</f>
        <v>0</v>
      </c>
      <c r="Q282" s="226">
        <v>0.10940999999999999</v>
      </c>
      <c r="R282" s="226">
        <f>Q282*H282</f>
        <v>1.2035099999999999</v>
      </c>
      <c r="S282" s="226">
        <v>0</v>
      </c>
      <c r="T282" s="22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8" t="s">
        <v>135</v>
      </c>
      <c r="AT282" s="228" t="s">
        <v>131</v>
      </c>
      <c r="AU282" s="228" t="s">
        <v>86</v>
      </c>
      <c r="AY282" s="14" t="s">
        <v>128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4" t="s">
        <v>84</v>
      </c>
      <c r="BK282" s="229">
        <f>ROUND(I282*H282,2)</f>
        <v>0</v>
      </c>
      <c r="BL282" s="14" t="s">
        <v>135</v>
      </c>
      <c r="BM282" s="228" t="s">
        <v>783</v>
      </c>
    </row>
    <row r="283" s="2" customFormat="1" ht="21.75" customHeight="1">
      <c r="A283" s="35"/>
      <c r="B283" s="36"/>
      <c r="C283" s="235" t="s">
        <v>784</v>
      </c>
      <c r="D283" s="235" t="s">
        <v>238</v>
      </c>
      <c r="E283" s="236" t="s">
        <v>785</v>
      </c>
      <c r="F283" s="237" t="s">
        <v>786</v>
      </c>
      <c r="G283" s="238" t="s">
        <v>297</v>
      </c>
      <c r="H283" s="239">
        <v>11</v>
      </c>
      <c r="I283" s="240"/>
      <c r="J283" s="241">
        <f>ROUND(I283*H283,2)</f>
        <v>0</v>
      </c>
      <c r="K283" s="242"/>
      <c r="L283" s="243"/>
      <c r="M283" s="244" t="s">
        <v>1</v>
      </c>
      <c r="N283" s="245" t="s">
        <v>41</v>
      </c>
      <c r="O283" s="88"/>
      <c r="P283" s="226">
        <f>O283*H283</f>
        <v>0</v>
      </c>
      <c r="Q283" s="226">
        <v>0.0061000000000000004</v>
      </c>
      <c r="R283" s="226">
        <f>Q283*H283</f>
        <v>0.067100000000000007</v>
      </c>
      <c r="S283" s="226">
        <v>0</v>
      </c>
      <c r="T283" s="22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8" t="s">
        <v>165</v>
      </c>
      <c r="AT283" s="228" t="s">
        <v>238</v>
      </c>
      <c r="AU283" s="228" t="s">
        <v>86</v>
      </c>
      <c r="AY283" s="14" t="s">
        <v>128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4" t="s">
        <v>84</v>
      </c>
      <c r="BK283" s="229">
        <f>ROUND(I283*H283,2)</f>
        <v>0</v>
      </c>
      <c r="BL283" s="14" t="s">
        <v>135</v>
      </c>
      <c r="BM283" s="228" t="s">
        <v>787</v>
      </c>
    </row>
    <row r="284" s="2" customFormat="1" ht="16.5" customHeight="1">
      <c r="A284" s="35"/>
      <c r="B284" s="36"/>
      <c r="C284" s="235" t="s">
        <v>788</v>
      </c>
      <c r="D284" s="235" t="s">
        <v>238</v>
      </c>
      <c r="E284" s="236" t="s">
        <v>789</v>
      </c>
      <c r="F284" s="237" t="s">
        <v>790</v>
      </c>
      <c r="G284" s="238" t="s">
        <v>297</v>
      </c>
      <c r="H284" s="239">
        <v>11</v>
      </c>
      <c r="I284" s="240"/>
      <c r="J284" s="241">
        <f>ROUND(I284*H284,2)</f>
        <v>0</v>
      </c>
      <c r="K284" s="242"/>
      <c r="L284" s="243"/>
      <c r="M284" s="244" t="s">
        <v>1</v>
      </c>
      <c r="N284" s="245" t="s">
        <v>41</v>
      </c>
      <c r="O284" s="88"/>
      <c r="P284" s="226">
        <f>O284*H284</f>
        <v>0</v>
      </c>
      <c r="Q284" s="226">
        <v>0.0030000000000000001</v>
      </c>
      <c r="R284" s="226">
        <f>Q284*H284</f>
        <v>0.033000000000000002</v>
      </c>
      <c r="S284" s="226">
        <v>0</v>
      </c>
      <c r="T284" s="22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8" t="s">
        <v>165</v>
      </c>
      <c r="AT284" s="228" t="s">
        <v>238</v>
      </c>
      <c r="AU284" s="228" t="s">
        <v>86</v>
      </c>
      <c r="AY284" s="14" t="s">
        <v>128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4" t="s">
        <v>84</v>
      </c>
      <c r="BK284" s="229">
        <f>ROUND(I284*H284,2)</f>
        <v>0</v>
      </c>
      <c r="BL284" s="14" t="s">
        <v>135</v>
      </c>
      <c r="BM284" s="228" t="s">
        <v>791</v>
      </c>
    </row>
    <row r="285" s="2" customFormat="1" ht="21.75" customHeight="1">
      <c r="A285" s="35"/>
      <c r="B285" s="36"/>
      <c r="C285" s="235" t="s">
        <v>792</v>
      </c>
      <c r="D285" s="235" t="s">
        <v>238</v>
      </c>
      <c r="E285" s="236" t="s">
        <v>793</v>
      </c>
      <c r="F285" s="237" t="s">
        <v>794</v>
      </c>
      <c r="G285" s="238" t="s">
        <v>297</v>
      </c>
      <c r="H285" s="239">
        <v>15</v>
      </c>
      <c r="I285" s="240"/>
      <c r="J285" s="241">
        <f>ROUND(I285*H285,2)</f>
        <v>0</v>
      </c>
      <c r="K285" s="242"/>
      <c r="L285" s="243"/>
      <c r="M285" s="244" t="s">
        <v>1</v>
      </c>
      <c r="N285" s="245" t="s">
        <v>41</v>
      </c>
      <c r="O285" s="88"/>
      <c r="P285" s="226">
        <f>O285*H285</f>
        <v>0</v>
      </c>
      <c r="Q285" s="226">
        <v>0.00035</v>
      </c>
      <c r="R285" s="226">
        <f>Q285*H285</f>
        <v>0.0052500000000000003</v>
      </c>
      <c r="S285" s="226">
        <v>0</v>
      </c>
      <c r="T285" s="22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8" t="s">
        <v>165</v>
      </c>
      <c r="AT285" s="228" t="s">
        <v>238</v>
      </c>
      <c r="AU285" s="228" t="s">
        <v>86</v>
      </c>
      <c r="AY285" s="14" t="s">
        <v>128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4" t="s">
        <v>84</v>
      </c>
      <c r="BK285" s="229">
        <f>ROUND(I285*H285,2)</f>
        <v>0</v>
      </c>
      <c r="BL285" s="14" t="s">
        <v>135</v>
      </c>
      <c r="BM285" s="228" t="s">
        <v>795</v>
      </c>
    </row>
    <row r="286" s="2" customFormat="1" ht="16.5" customHeight="1">
      <c r="A286" s="35"/>
      <c r="B286" s="36"/>
      <c r="C286" s="235" t="s">
        <v>796</v>
      </c>
      <c r="D286" s="235" t="s">
        <v>238</v>
      </c>
      <c r="E286" s="236" t="s">
        <v>797</v>
      </c>
      <c r="F286" s="237" t="s">
        <v>798</v>
      </c>
      <c r="G286" s="238" t="s">
        <v>297</v>
      </c>
      <c r="H286" s="239">
        <v>11</v>
      </c>
      <c r="I286" s="240"/>
      <c r="J286" s="241">
        <f>ROUND(I286*H286,2)</f>
        <v>0</v>
      </c>
      <c r="K286" s="242"/>
      <c r="L286" s="243"/>
      <c r="M286" s="244" t="s">
        <v>1</v>
      </c>
      <c r="N286" s="245" t="s">
        <v>41</v>
      </c>
      <c r="O286" s="88"/>
      <c r="P286" s="226">
        <f>O286*H286</f>
        <v>0</v>
      </c>
      <c r="Q286" s="226">
        <v>0.00010000000000000001</v>
      </c>
      <c r="R286" s="226">
        <f>Q286*H286</f>
        <v>0.0011000000000000001</v>
      </c>
      <c r="S286" s="226">
        <v>0</v>
      </c>
      <c r="T286" s="22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8" t="s">
        <v>165</v>
      </c>
      <c r="AT286" s="228" t="s">
        <v>238</v>
      </c>
      <c r="AU286" s="228" t="s">
        <v>86</v>
      </c>
      <c r="AY286" s="14" t="s">
        <v>128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4" t="s">
        <v>84</v>
      </c>
      <c r="BK286" s="229">
        <f>ROUND(I286*H286,2)</f>
        <v>0</v>
      </c>
      <c r="BL286" s="14" t="s">
        <v>135</v>
      </c>
      <c r="BM286" s="228" t="s">
        <v>799</v>
      </c>
    </row>
    <row r="287" s="2" customFormat="1" ht="33" customHeight="1">
      <c r="A287" s="35"/>
      <c r="B287" s="36"/>
      <c r="C287" s="216" t="s">
        <v>800</v>
      </c>
      <c r="D287" s="216" t="s">
        <v>131</v>
      </c>
      <c r="E287" s="217" t="s">
        <v>801</v>
      </c>
      <c r="F287" s="218" t="s">
        <v>802</v>
      </c>
      <c r="G287" s="219" t="s">
        <v>370</v>
      </c>
      <c r="H287" s="220">
        <v>110</v>
      </c>
      <c r="I287" s="221"/>
      <c r="J287" s="222">
        <f>ROUND(I287*H287,2)</f>
        <v>0</v>
      </c>
      <c r="K287" s="223"/>
      <c r="L287" s="41"/>
      <c r="M287" s="224" t="s">
        <v>1</v>
      </c>
      <c r="N287" s="225" t="s">
        <v>41</v>
      </c>
      <c r="O287" s="88"/>
      <c r="P287" s="226">
        <f>O287*H287</f>
        <v>0</v>
      </c>
      <c r="Q287" s="226">
        <v>0.00033</v>
      </c>
      <c r="R287" s="226">
        <f>Q287*H287</f>
        <v>0.036299999999999999</v>
      </c>
      <c r="S287" s="226">
        <v>0</v>
      </c>
      <c r="T287" s="22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8" t="s">
        <v>135</v>
      </c>
      <c r="AT287" s="228" t="s">
        <v>131</v>
      </c>
      <c r="AU287" s="228" t="s">
        <v>86</v>
      </c>
      <c r="AY287" s="14" t="s">
        <v>128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4" t="s">
        <v>84</v>
      </c>
      <c r="BK287" s="229">
        <f>ROUND(I287*H287,2)</f>
        <v>0</v>
      </c>
      <c r="BL287" s="14" t="s">
        <v>135</v>
      </c>
      <c r="BM287" s="228" t="s">
        <v>803</v>
      </c>
    </row>
    <row r="288" s="2" customFormat="1" ht="33" customHeight="1">
      <c r="A288" s="35"/>
      <c r="B288" s="36"/>
      <c r="C288" s="216" t="s">
        <v>804</v>
      </c>
      <c r="D288" s="216" t="s">
        <v>131</v>
      </c>
      <c r="E288" s="217" t="s">
        <v>805</v>
      </c>
      <c r="F288" s="218" t="s">
        <v>806</v>
      </c>
      <c r="G288" s="219" t="s">
        <v>370</v>
      </c>
      <c r="H288" s="220">
        <v>15</v>
      </c>
      <c r="I288" s="221"/>
      <c r="J288" s="222">
        <f>ROUND(I288*H288,2)</f>
        <v>0</v>
      </c>
      <c r="K288" s="223"/>
      <c r="L288" s="41"/>
      <c r="M288" s="224" t="s">
        <v>1</v>
      </c>
      <c r="N288" s="225" t="s">
        <v>41</v>
      </c>
      <c r="O288" s="88"/>
      <c r="P288" s="226">
        <f>O288*H288</f>
        <v>0</v>
      </c>
      <c r="Q288" s="226">
        <v>0.00011</v>
      </c>
      <c r="R288" s="226">
        <f>Q288*H288</f>
        <v>0.00165</v>
      </c>
      <c r="S288" s="226">
        <v>0</v>
      </c>
      <c r="T288" s="22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135</v>
      </c>
      <c r="AT288" s="228" t="s">
        <v>131</v>
      </c>
      <c r="AU288" s="228" t="s">
        <v>86</v>
      </c>
      <c r="AY288" s="14" t="s">
        <v>128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4" t="s">
        <v>84</v>
      </c>
      <c r="BK288" s="229">
        <f>ROUND(I288*H288,2)</f>
        <v>0</v>
      </c>
      <c r="BL288" s="14" t="s">
        <v>135</v>
      </c>
      <c r="BM288" s="228" t="s">
        <v>807</v>
      </c>
    </row>
    <row r="289" s="2" customFormat="1" ht="24.15" customHeight="1">
      <c r="A289" s="35"/>
      <c r="B289" s="36"/>
      <c r="C289" s="216" t="s">
        <v>808</v>
      </c>
      <c r="D289" s="216" t="s">
        <v>131</v>
      </c>
      <c r="E289" s="217" t="s">
        <v>809</v>
      </c>
      <c r="F289" s="218" t="s">
        <v>810</v>
      </c>
      <c r="G289" s="219" t="s">
        <v>297</v>
      </c>
      <c r="H289" s="220">
        <v>4</v>
      </c>
      <c r="I289" s="221"/>
      <c r="J289" s="222">
        <f>ROUND(I289*H289,2)</f>
        <v>0</v>
      </c>
      <c r="K289" s="223"/>
      <c r="L289" s="41"/>
      <c r="M289" s="224" t="s">
        <v>1</v>
      </c>
      <c r="N289" s="225" t="s">
        <v>41</v>
      </c>
      <c r="O289" s="88"/>
      <c r="P289" s="226">
        <f>O289*H289</f>
        <v>0</v>
      </c>
      <c r="Q289" s="226">
        <v>0.00054000000000000001</v>
      </c>
      <c r="R289" s="226">
        <f>Q289*H289</f>
        <v>0.00216</v>
      </c>
      <c r="S289" s="226">
        <v>0</v>
      </c>
      <c r="T289" s="22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135</v>
      </c>
      <c r="AT289" s="228" t="s">
        <v>131</v>
      </c>
      <c r="AU289" s="228" t="s">
        <v>86</v>
      </c>
      <c r="AY289" s="14" t="s">
        <v>128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4" t="s">
        <v>84</v>
      </c>
      <c r="BK289" s="229">
        <f>ROUND(I289*H289,2)</f>
        <v>0</v>
      </c>
      <c r="BL289" s="14" t="s">
        <v>135</v>
      </c>
      <c r="BM289" s="228" t="s">
        <v>811</v>
      </c>
    </row>
    <row r="290" s="2" customFormat="1" ht="37.8" customHeight="1">
      <c r="A290" s="35"/>
      <c r="B290" s="36"/>
      <c r="C290" s="216" t="s">
        <v>812</v>
      </c>
      <c r="D290" s="216" t="s">
        <v>131</v>
      </c>
      <c r="E290" s="217" t="s">
        <v>813</v>
      </c>
      <c r="F290" s="218" t="s">
        <v>814</v>
      </c>
      <c r="G290" s="219" t="s">
        <v>370</v>
      </c>
      <c r="H290" s="220">
        <v>125</v>
      </c>
      <c r="I290" s="221"/>
      <c r="J290" s="222">
        <f>ROUND(I290*H290,2)</f>
        <v>0</v>
      </c>
      <c r="K290" s="223"/>
      <c r="L290" s="41"/>
      <c r="M290" s="224" t="s">
        <v>1</v>
      </c>
      <c r="N290" s="225" t="s">
        <v>41</v>
      </c>
      <c r="O290" s="88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8" t="s">
        <v>135</v>
      </c>
      <c r="AT290" s="228" t="s">
        <v>131</v>
      </c>
      <c r="AU290" s="228" t="s">
        <v>86</v>
      </c>
      <c r="AY290" s="14" t="s">
        <v>128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4" t="s">
        <v>84</v>
      </c>
      <c r="BK290" s="229">
        <f>ROUND(I290*H290,2)</f>
        <v>0</v>
      </c>
      <c r="BL290" s="14" t="s">
        <v>135</v>
      </c>
      <c r="BM290" s="228" t="s">
        <v>815</v>
      </c>
    </row>
    <row r="291" s="2" customFormat="1" ht="49.05" customHeight="1">
      <c r="A291" s="35"/>
      <c r="B291" s="36"/>
      <c r="C291" s="216" t="s">
        <v>816</v>
      </c>
      <c r="D291" s="216" t="s">
        <v>131</v>
      </c>
      <c r="E291" s="217" t="s">
        <v>817</v>
      </c>
      <c r="F291" s="218" t="s">
        <v>818</v>
      </c>
      <c r="G291" s="219" t="s">
        <v>370</v>
      </c>
      <c r="H291" s="220">
        <v>460</v>
      </c>
      <c r="I291" s="221"/>
      <c r="J291" s="222">
        <f>ROUND(I291*H291,2)</f>
        <v>0</v>
      </c>
      <c r="K291" s="223"/>
      <c r="L291" s="41"/>
      <c r="M291" s="224" t="s">
        <v>1</v>
      </c>
      <c r="N291" s="225" t="s">
        <v>41</v>
      </c>
      <c r="O291" s="88"/>
      <c r="P291" s="226">
        <f>O291*H291</f>
        <v>0</v>
      </c>
      <c r="Q291" s="226">
        <v>0.15540000000000001</v>
      </c>
      <c r="R291" s="226">
        <f>Q291*H291</f>
        <v>71.484000000000009</v>
      </c>
      <c r="S291" s="226">
        <v>0</v>
      </c>
      <c r="T291" s="22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8" t="s">
        <v>135</v>
      </c>
      <c r="AT291" s="228" t="s">
        <v>131</v>
      </c>
      <c r="AU291" s="228" t="s">
        <v>86</v>
      </c>
      <c r="AY291" s="14" t="s">
        <v>128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4" t="s">
        <v>84</v>
      </c>
      <c r="BK291" s="229">
        <f>ROUND(I291*H291,2)</f>
        <v>0</v>
      </c>
      <c r="BL291" s="14" t="s">
        <v>135</v>
      </c>
      <c r="BM291" s="228" t="s">
        <v>819</v>
      </c>
    </row>
    <row r="292" s="2" customFormat="1" ht="16.5" customHeight="1">
      <c r="A292" s="35"/>
      <c r="B292" s="36"/>
      <c r="C292" s="235" t="s">
        <v>820</v>
      </c>
      <c r="D292" s="235" t="s">
        <v>238</v>
      </c>
      <c r="E292" s="236" t="s">
        <v>821</v>
      </c>
      <c r="F292" s="237" t="s">
        <v>822</v>
      </c>
      <c r="G292" s="238" t="s">
        <v>370</v>
      </c>
      <c r="H292" s="239">
        <v>243.59999999999999</v>
      </c>
      <c r="I292" s="240"/>
      <c r="J292" s="241">
        <f>ROUND(I292*H292,2)</f>
        <v>0</v>
      </c>
      <c r="K292" s="242"/>
      <c r="L292" s="243"/>
      <c r="M292" s="244" t="s">
        <v>1</v>
      </c>
      <c r="N292" s="245" t="s">
        <v>41</v>
      </c>
      <c r="O292" s="88"/>
      <c r="P292" s="226">
        <f>O292*H292</f>
        <v>0</v>
      </c>
      <c r="Q292" s="226">
        <v>0.081000000000000003</v>
      </c>
      <c r="R292" s="226">
        <f>Q292*H292</f>
        <v>19.7316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165</v>
      </c>
      <c r="AT292" s="228" t="s">
        <v>238</v>
      </c>
      <c r="AU292" s="228" t="s">
        <v>86</v>
      </c>
      <c r="AY292" s="14" t="s">
        <v>128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4" t="s">
        <v>84</v>
      </c>
      <c r="BK292" s="229">
        <f>ROUND(I292*H292,2)</f>
        <v>0</v>
      </c>
      <c r="BL292" s="14" t="s">
        <v>135</v>
      </c>
      <c r="BM292" s="228" t="s">
        <v>823</v>
      </c>
    </row>
    <row r="293" s="2" customFormat="1" ht="21.75" customHeight="1">
      <c r="A293" s="35"/>
      <c r="B293" s="36"/>
      <c r="C293" s="235" t="s">
        <v>824</v>
      </c>
      <c r="D293" s="235" t="s">
        <v>238</v>
      </c>
      <c r="E293" s="236" t="s">
        <v>825</v>
      </c>
      <c r="F293" s="237" t="s">
        <v>826</v>
      </c>
      <c r="G293" s="238" t="s">
        <v>370</v>
      </c>
      <c r="H293" s="239">
        <v>212.13499999999999</v>
      </c>
      <c r="I293" s="240"/>
      <c r="J293" s="241">
        <f>ROUND(I293*H293,2)</f>
        <v>0</v>
      </c>
      <c r="K293" s="242"/>
      <c r="L293" s="243"/>
      <c r="M293" s="244" t="s">
        <v>1</v>
      </c>
      <c r="N293" s="245" t="s">
        <v>41</v>
      </c>
      <c r="O293" s="88"/>
      <c r="P293" s="226">
        <f>O293*H293</f>
        <v>0</v>
      </c>
      <c r="Q293" s="226">
        <v>0.048300000000000003</v>
      </c>
      <c r="R293" s="226">
        <f>Q293*H293</f>
        <v>10.2461205</v>
      </c>
      <c r="S293" s="226">
        <v>0</v>
      </c>
      <c r="T293" s="22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165</v>
      </c>
      <c r="AT293" s="228" t="s">
        <v>238</v>
      </c>
      <c r="AU293" s="228" t="s">
        <v>86</v>
      </c>
      <c r="AY293" s="14" t="s">
        <v>128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4" t="s">
        <v>84</v>
      </c>
      <c r="BK293" s="229">
        <f>ROUND(I293*H293,2)</f>
        <v>0</v>
      </c>
      <c r="BL293" s="14" t="s">
        <v>135</v>
      </c>
      <c r="BM293" s="228" t="s">
        <v>827</v>
      </c>
    </row>
    <row r="294" s="2" customFormat="1" ht="24.15" customHeight="1">
      <c r="A294" s="35"/>
      <c r="B294" s="36"/>
      <c r="C294" s="235" t="s">
        <v>828</v>
      </c>
      <c r="D294" s="235" t="s">
        <v>238</v>
      </c>
      <c r="E294" s="236" t="s">
        <v>829</v>
      </c>
      <c r="F294" s="237" t="s">
        <v>830</v>
      </c>
      <c r="G294" s="238" t="s">
        <v>370</v>
      </c>
      <c r="H294" s="239">
        <v>11.164999999999999</v>
      </c>
      <c r="I294" s="240"/>
      <c r="J294" s="241">
        <f>ROUND(I294*H294,2)</f>
        <v>0</v>
      </c>
      <c r="K294" s="242"/>
      <c r="L294" s="243"/>
      <c r="M294" s="244" t="s">
        <v>1</v>
      </c>
      <c r="N294" s="245" t="s">
        <v>41</v>
      </c>
      <c r="O294" s="88"/>
      <c r="P294" s="226">
        <f>O294*H294</f>
        <v>0</v>
      </c>
      <c r="Q294" s="226">
        <v>0.065670000000000006</v>
      </c>
      <c r="R294" s="226">
        <f>Q294*H294</f>
        <v>0.73320554999999998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165</v>
      </c>
      <c r="AT294" s="228" t="s">
        <v>238</v>
      </c>
      <c r="AU294" s="228" t="s">
        <v>86</v>
      </c>
      <c r="AY294" s="14" t="s">
        <v>128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4" t="s">
        <v>84</v>
      </c>
      <c r="BK294" s="229">
        <f>ROUND(I294*H294,2)</f>
        <v>0</v>
      </c>
      <c r="BL294" s="14" t="s">
        <v>135</v>
      </c>
      <c r="BM294" s="228" t="s">
        <v>831</v>
      </c>
    </row>
    <row r="295" s="2" customFormat="1" ht="49.05" customHeight="1">
      <c r="A295" s="35"/>
      <c r="B295" s="36"/>
      <c r="C295" s="216" t="s">
        <v>832</v>
      </c>
      <c r="D295" s="216" t="s">
        <v>131</v>
      </c>
      <c r="E295" s="217" t="s">
        <v>833</v>
      </c>
      <c r="F295" s="218" t="s">
        <v>834</v>
      </c>
      <c r="G295" s="219" t="s">
        <v>370</v>
      </c>
      <c r="H295" s="220">
        <v>205</v>
      </c>
      <c r="I295" s="221"/>
      <c r="J295" s="222">
        <f>ROUND(I295*H295,2)</f>
        <v>0</v>
      </c>
      <c r="K295" s="223"/>
      <c r="L295" s="41"/>
      <c r="M295" s="224" t="s">
        <v>1</v>
      </c>
      <c r="N295" s="225" t="s">
        <v>41</v>
      </c>
      <c r="O295" s="88"/>
      <c r="P295" s="226">
        <f>O295*H295</f>
        <v>0</v>
      </c>
      <c r="Q295" s="226">
        <v>0.16849</v>
      </c>
      <c r="R295" s="226">
        <f>Q295*H295</f>
        <v>34.54045</v>
      </c>
      <c r="S295" s="226">
        <v>0</v>
      </c>
      <c r="T295" s="22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8" t="s">
        <v>135</v>
      </c>
      <c r="AT295" s="228" t="s">
        <v>131</v>
      </c>
      <c r="AU295" s="228" t="s">
        <v>86</v>
      </c>
      <c r="AY295" s="14" t="s">
        <v>128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4" t="s">
        <v>84</v>
      </c>
      <c r="BK295" s="229">
        <f>ROUND(I295*H295,2)</f>
        <v>0</v>
      </c>
      <c r="BL295" s="14" t="s">
        <v>135</v>
      </c>
      <c r="BM295" s="228" t="s">
        <v>835</v>
      </c>
    </row>
    <row r="296" s="2" customFormat="1" ht="49.05" customHeight="1">
      <c r="A296" s="35"/>
      <c r="B296" s="36"/>
      <c r="C296" s="216" t="s">
        <v>836</v>
      </c>
      <c r="D296" s="216" t="s">
        <v>131</v>
      </c>
      <c r="E296" s="217" t="s">
        <v>837</v>
      </c>
      <c r="F296" s="218" t="s">
        <v>838</v>
      </c>
      <c r="G296" s="219" t="s">
        <v>370</v>
      </c>
      <c r="H296" s="220">
        <v>205</v>
      </c>
      <c r="I296" s="221"/>
      <c r="J296" s="222">
        <f>ROUND(I296*H296,2)</f>
        <v>0</v>
      </c>
      <c r="K296" s="223"/>
      <c r="L296" s="41"/>
      <c r="M296" s="224" t="s">
        <v>1</v>
      </c>
      <c r="N296" s="225" t="s">
        <v>41</v>
      </c>
      <c r="O296" s="88"/>
      <c r="P296" s="226">
        <f>O296*H296</f>
        <v>0</v>
      </c>
      <c r="Q296" s="226">
        <v>0.1295</v>
      </c>
      <c r="R296" s="226">
        <f>Q296*H296</f>
        <v>26.547499999999999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135</v>
      </c>
      <c r="AT296" s="228" t="s">
        <v>131</v>
      </c>
      <c r="AU296" s="228" t="s">
        <v>86</v>
      </c>
      <c r="AY296" s="14" t="s">
        <v>128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4" t="s">
        <v>84</v>
      </c>
      <c r="BK296" s="229">
        <f>ROUND(I296*H296,2)</f>
        <v>0</v>
      </c>
      <c r="BL296" s="14" t="s">
        <v>135</v>
      </c>
      <c r="BM296" s="228" t="s">
        <v>839</v>
      </c>
    </row>
    <row r="297" s="2" customFormat="1" ht="16.5" customHeight="1">
      <c r="A297" s="35"/>
      <c r="B297" s="36"/>
      <c r="C297" s="235" t="s">
        <v>840</v>
      </c>
      <c r="D297" s="235" t="s">
        <v>238</v>
      </c>
      <c r="E297" s="236" t="s">
        <v>841</v>
      </c>
      <c r="F297" s="237" t="s">
        <v>842</v>
      </c>
      <c r="G297" s="238" t="s">
        <v>370</v>
      </c>
      <c r="H297" s="239">
        <v>416.14999999999998</v>
      </c>
      <c r="I297" s="240"/>
      <c r="J297" s="241">
        <f>ROUND(I297*H297,2)</f>
        <v>0</v>
      </c>
      <c r="K297" s="242"/>
      <c r="L297" s="243"/>
      <c r="M297" s="244" t="s">
        <v>1</v>
      </c>
      <c r="N297" s="245" t="s">
        <v>41</v>
      </c>
      <c r="O297" s="88"/>
      <c r="P297" s="226">
        <f>O297*H297</f>
        <v>0</v>
      </c>
      <c r="Q297" s="226">
        <v>0.058000000000000003</v>
      </c>
      <c r="R297" s="226">
        <f>Q297*H297</f>
        <v>24.136700000000001</v>
      </c>
      <c r="S297" s="226">
        <v>0</v>
      </c>
      <c r="T297" s="22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8" t="s">
        <v>165</v>
      </c>
      <c r="AT297" s="228" t="s">
        <v>238</v>
      </c>
      <c r="AU297" s="228" t="s">
        <v>86</v>
      </c>
      <c r="AY297" s="14" t="s">
        <v>128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4" t="s">
        <v>84</v>
      </c>
      <c r="BK297" s="229">
        <f>ROUND(I297*H297,2)</f>
        <v>0</v>
      </c>
      <c r="BL297" s="14" t="s">
        <v>135</v>
      </c>
      <c r="BM297" s="228" t="s">
        <v>843</v>
      </c>
    </row>
    <row r="298" s="2" customFormat="1" ht="55.5" customHeight="1">
      <c r="A298" s="35"/>
      <c r="B298" s="36"/>
      <c r="C298" s="216" t="s">
        <v>844</v>
      </c>
      <c r="D298" s="216" t="s">
        <v>131</v>
      </c>
      <c r="E298" s="217" t="s">
        <v>845</v>
      </c>
      <c r="F298" s="218" t="s">
        <v>846</v>
      </c>
      <c r="G298" s="219" t="s">
        <v>370</v>
      </c>
      <c r="H298" s="220">
        <v>31</v>
      </c>
      <c r="I298" s="221"/>
      <c r="J298" s="222">
        <f>ROUND(I298*H298,2)</f>
        <v>0</v>
      </c>
      <c r="K298" s="223"/>
      <c r="L298" s="41"/>
      <c r="M298" s="224" t="s">
        <v>1</v>
      </c>
      <c r="N298" s="225" t="s">
        <v>41</v>
      </c>
      <c r="O298" s="88"/>
      <c r="P298" s="226">
        <f>O298*H298</f>
        <v>0</v>
      </c>
      <c r="Q298" s="226">
        <v>0.00050000000000000001</v>
      </c>
      <c r="R298" s="226">
        <f>Q298*H298</f>
        <v>0.0155</v>
      </c>
      <c r="S298" s="226">
        <v>0</v>
      </c>
      <c r="T298" s="22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8" t="s">
        <v>135</v>
      </c>
      <c r="AT298" s="228" t="s">
        <v>131</v>
      </c>
      <c r="AU298" s="228" t="s">
        <v>86</v>
      </c>
      <c r="AY298" s="14" t="s">
        <v>128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4" t="s">
        <v>84</v>
      </c>
      <c r="BK298" s="229">
        <f>ROUND(I298*H298,2)</f>
        <v>0</v>
      </c>
      <c r="BL298" s="14" t="s">
        <v>135</v>
      </c>
      <c r="BM298" s="228" t="s">
        <v>847</v>
      </c>
    </row>
    <row r="299" s="12" customFormat="1" ht="22.8" customHeight="1">
      <c r="A299" s="12"/>
      <c r="B299" s="200"/>
      <c r="C299" s="201"/>
      <c r="D299" s="202" t="s">
        <v>75</v>
      </c>
      <c r="E299" s="214" t="s">
        <v>610</v>
      </c>
      <c r="F299" s="214" t="s">
        <v>848</v>
      </c>
      <c r="G299" s="201"/>
      <c r="H299" s="201"/>
      <c r="I299" s="204"/>
      <c r="J299" s="215">
        <f>BK299</f>
        <v>0</v>
      </c>
      <c r="K299" s="201"/>
      <c r="L299" s="206"/>
      <c r="M299" s="207"/>
      <c r="N299" s="208"/>
      <c r="O299" s="208"/>
      <c r="P299" s="209">
        <f>SUM(P300:P305)</f>
        <v>0</v>
      </c>
      <c r="Q299" s="208"/>
      <c r="R299" s="209">
        <f>SUM(R300:R305)</f>
        <v>0</v>
      </c>
      <c r="S299" s="208"/>
      <c r="T299" s="210">
        <f>SUM(T300:T305)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1" t="s">
        <v>84</v>
      </c>
      <c r="AT299" s="212" t="s">
        <v>75</v>
      </c>
      <c r="AU299" s="212" t="s">
        <v>84</v>
      </c>
      <c r="AY299" s="211" t="s">
        <v>128</v>
      </c>
      <c r="BK299" s="213">
        <f>SUM(BK300:BK305)</f>
        <v>0</v>
      </c>
    </row>
    <row r="300" s="2" customFormat="1" ht="37.8" customHeight="1">
      <c r="A300" s="35"/>
      <c r="B300" s="36"/>
      <c r="C300" s="216" t="s">
        <v>849</v>
      </c>
      <c r="D300" s="216" t="s">
        <v>131</v>
      </c>
      <c r="E300" s="217" t="s">
        <v>850</v>
      </c>
      <c r="F300" s="218" t="s">
        <v>851</v>
      </c>
      <c r="G300" s="219" t="s">
        <v>241</v>
      </c>
      <c r="H300" s="220">
        <v>544.67999999999995</v>
      </c>
      <c r="I300" s="221"/>
      <c r="J300" s="222">
        <f>ROUND(I300*H300,2)</f>
        <v>0</v>
      </c>
      <c r="K300" s="223"/>
      <c r="L300" s="41"/>
      <c r="M300" s="224" t="s">
        <v>1</v>
      </c>
      <c r="N300" s="225" t="s">
        <v>41</v>
      </c>
      <c r="O300" s="88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8" t="s">
        <v>135</v>
      </c>
      <c r="AT300" s="228" t="s">
        <v>131</v>
      </c>
      <c r="AU300" s="228" t="s">
        <v>86</v>
      </c>
      <c r="AY300" s="14" t="s">
        <v>128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4" t="s">
        <v>84</v>
      </c>
      <c r="BK300" s="229">
        <f>ROUND(I300*H300,2)</f>
        <v>0</v>
      </c>
      <c r="BL300" s="14" t="s">
        <v>135</v>
      </c>
      <c r="BM300" s="228" t="s">
        <v>852</v>
      </c>
    </row>
    <row r="301" s="2" customFormat="1" ht="37.8" customHeight="1">
      <c r="A301" s="35"/>
      <c r="B301" s="36"/>
      <c r="C301" s="216" t="s">
        <v>853</v>
      </c>
      <c r="D301" s="216" t="s">
        <v>131</v>
      </c>
      <c r="E301" s="217" t="s">
        <v>854</v>
      </c>
      <c r="F301" s="218" t="s">
        <v>855</v>
      </c>
      <c r="G301" s="219" t="s">
        <v>241</v>
      </c>
      <c r="H301" s="220">
        <v>1634.04</v>
      </c>
      <c r="I301" s="221"/>
      <c r="J301" s="222">
        <f>ROUND(I301*H301,2)</f>
        <v>0</v>
      </c>
      <c r="K301" s="223"/>
      <c r="L301" s="41"/>
      <c r="M301" s="224" t="s">
        <v>1</v>
      </c>
      <c r="N301" s="225" t="s">
        <v>41</v>
      </c>
      <c r="O301" s="88"/>
      <c r="P301" s="226">
        <f>O301*H301</f>
        <v>0</v>
      </c>
      <c r="Q301" s="226">
        <v>0</v>
      </c>
      <c r="R301" s="226">
        <f>Q301*H301</f>
        <v>0</v>
      </c>
      <c r="S301" s="226">
        <v>0</v>
      </c>
      <c r="T301" s="22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8" t="s">
        <v>135</v>
      </c>
      <c r="AT301" s="228" t="s">
        <v>131</v>
      </c>
      <c r="AU301" s="228" t="s">
        <v>86</v>
      </c>
      <c r="AY301" s="14" t="s">
        <v>128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4" t="s">
        <v>84</v>
      </c>
      <c r="BK301" s="229">
        <f>ROUND(I301*H301,2)</f>
        <v>0</v>
      </c>
      <c r="BL301" s="14" t="s">
        <v>135</v>
      </c>
      <c r="BM301" s="228" t="s">
        <v>856</v>
      </c>
    </row>
    <row r="302" s="2" customFormat="1" ht="37.8" customHeight="1">
      <c r="A302" s="35"/>
      <c r="B302" s="36"/>
      <c r="C302" s="216" t="s">
        <v>857</v>
      </c>
      <c r="D302" s="216" t="s">
        <v>131</v>
      </c>
      <c r="E302" s="217" t="s">
        <v>858</v>
      </c>
      <c r="F302" s="218" t="s">
        <v>859</v>
      </c>
      <c r="G302" s="219" t="s">
        <v>241</v>
      </c>
      <c r="H302" s="220">
        <v>415.32999999999998</v>
      </c>
      <c r="I302" s="221"/>
      <c r="J302" s="222">
        <f>ROUND(I302*H302,2)</f>
        <v>0</v>
      </c>
      <c r="K302" s="223"/>
      <c r="L302" s="41"/>
      <c r="M302" s="224" t="s">
        <v>1</v>
      </c>
      <c r="N302" s="225" t="s">
        <v>41</v>
      </c>
      <c r="O302" s="88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8" t="s">
        <v>135</v>
      </c>
      <c r="AT302" s="228" t="s">
        <v>131</v>
      </c>
      <c r="AU302" s="228" t="s">
        <v>86</v>
      </c>
      <c r="AY302" s="14" t="s">
        <v>128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4" t="s">
        <v>84</v>
      </c>
      <c r="BK302" s="229">
        <f>ROUND(I302*H302,2)</f>
        <v>0</v>
      </c>
      <c r="BL302" s="14" t="s">
        <v>135</v>
      </c>
      <c r="BM302" s="228" t="s">
        <v>860</v>
      </c>
    </row>
    <row r="303" s="2" customFormat="1" ht="37.8" customHeight="1">
      <c r="A303" s="35"/>
      <c r="B303" s="36"/>
      <c r="C303" s="216" t="s">
        <v>861</v>
      </c>
      <c r="D303" s="216" t="s">
        <v>131</v>
      </c>
      <c r="E303" s="217" t="s">
        <v>862</v>
      </c>
      <c r="F303" s="218" t="s">
        <v>855</v>
      </c>
      <c r="G303" s="219" t="s">
        <v>241</v>
      </c>
      <c r="H303" s="220">
        <v>830.65999999999997</v>
      </c>
      <c r="I303" s="221"/>
      <c r="J303" s="222">
        <f>ROUND(I303*H303,2)</f>
        <v>0</v>
      </c>
      <c r="K303" s="223"/>
      <c r="L303" s="41"/>
      <c r="M303" s="224" t="s">
        <v>1</v>
      </c>
      <c r="N303" s="225" t="s">
        <v>41</v>
      </c>
      <c r="O303" s="88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8" t="s">
        <v>135</v>
      </c>
      <c r="AT303" s="228" t="s">
        <v>131</v>
      </c>
      <c r="AU303" s="228" t="s">
        <v>86</v>
      </c>
      <c r="AY303" s="14" t="s">
        <v>128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4" t="s">
        <v>84</v>
      </c>
      <c r="BK303" s="229">
        <f>ROUND(I303*H303,2)</f>
        <v>0</v>
      </c>
      <c r="BL303" s="14" t="s">
        <v>135</v>
      </c>
      <c r="BM303" s="228" t="s">
        <v>863</v>
      </c>
    </row>
    <row r="304" s="2" customFormat="1" ht="44.25" customHeight="1">
      <c r="A304" s="35"/>
      <c r="B304" s="36"/>
      <c r="C304" s="216" t="s">
        <v>864</v>
      </c>
      <c r="D304" s="216" t="s">
        <v>131</v>
      </c>
      <c r="E304" s="217" t="s">
        <v>865</v>
      </c>
      <c r="F304" s="218" t="s">
        <v>866</v>
      </c>
      <c r="G304" s="219" t="s">
        <v>241</v>
      </c>
      <c r="H304" s="220">
        <v>544.67999999999995</v>
      </c>
      <c r="I304" s="221"/>
      <c r="J304" s="222">
        <f>ROUND(I304*H304,2)</f>
        <v>0</v>
      </c>
      <c r="K304" s="223"/>
      <c r="L304" s="41"/>
      <c r="M304" s="224" t="s">
        <v>1</v>
      </c>
      <c r="N304" s="225" t="s">
        <v>41</v>
      </c>
      <c r="O304" s="88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8" t="s">
        <v>135</v>
      </c>
      <c r="AT304" s="228" t="s">
        <v>131</v>
      </c>
      <c r="AU304" s="228" t="s">
        <v>86</v>
      </c>
      <c r="AY304" s="14" t="s">
        <v>128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4" t="s">
        <v>84</v>
      </c>
      <c r="BK304" s="229">
        <f>ROUND(I304*H304,2)</f>
        <v>0</v>
      </c>
      <c r="BL304" s="14" t="s">
        <v>135</v>
      </c>
      <c r="BM304" s="228" t="s">
        <v>867</v>
      </c>
    </row>
    <row r="305" s="2" customFormat="1" ht="16.5" customHeight="1">
      <c r="A305" s="35"/>
      <c r="B305" s="36"/>
      <c r="C305" s="216" t="s">
        <v>868</v>
      </c>
      <c r="D305" s="216" t="s">
        <v>131</v>
      </c>
      <c r="E305" s="217" t="s">
        <v>869</v>
      </c>
      <c r="F305" s="218" t="s">
        <v>870</v>
      </c>
      <c r="G305" s="219" t="s">
        <v>241</v>
      </c>
      <c r="H305" s="220">
        <v>89.325000000000003</v>
      </c>
      <c r="I305" s="221"/>
      <c r="J305" s="222">
        <f>ROUND(I305*H305,2)</f>
        <v>0</v>
      </c>
      <c r="K305" s="223"/>
      <c r="L305" s="41"/>
      <c r="M305" s="224" t="s">
        <v>1</v>
      </c>
      <c r="N305" s="225" t="s">
        <v>41</v>
      </c>
      <c r="O305" s="88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8" t="s">
        <v>135</v>
      </c>
      <c r="AT305" s="228" t="s">
        <v>131</v>
      </c>
      <c r="AU305" s="228" t="s">
        <v>86</v>
      </c>
      <c r="AY305" s="14" t="s">
        <v>128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4" t="s">
        <v>84</v>
      </c>
      <c r="BK305" s="229">
        <f>ROUND(I305*H305,2)</f>
        <v>0</v>
      </c>
      <c r="BL305" s="14" t="s">
        <v>135</v>
      </c>
      <c r="BM305" s="228" t="s">
        <v>871</v>
      </c>
    </row>
    <row r="306" s="12" customFormat="1" ht="22.8" customHeight="1">
      <c r="A306" s="12"/>
      <c r="B306" s="200"/>
      <c r="C306" s="201"/>
      <c r="D306" s="202" t="s">
        <v>75</v>
      </c>
      <c r="E306" s="214" t="s">
        <v>872</v>
      </c>
      <c r="F306" s="214" t="s">
        <v>873</v>
      </c>
      <c r="G306" s="201"/>
      <c r="H306" s="201"/>
      <c r="I306" s="204"/>
      <c r="J306" s="215">
        <f>BK306</f>
        <v>0</v>
      </c>
      <c r="K306" s="201"/>
      <c r="L306" s="206"/>
      <c r="M306" s="207"/>
      <c r="N306" s="208"/>
      <c r="O306" s="208"/>
      <c r="P306" s="209">
        <f>SUM(P307:P308)</f>
        <v>0</v>
      </c>
      <c r="Q306" s="208"/>
      <c r="R306" s="209">
        <f>SUM(R307:R308)</f>
        <v>0</v>
      </c>
      <c r="S306" s="208"/>
      <c r="T306" s="210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1" t="s">
        <v>84</v>
      </c>
      <c r="AT306" s="212" t="s">
        <v>75</v>
      </c>
      <c r="AU306" s="212" t="s">
        <v>84</v>
      </c>
      <c r="AY306" s="211" t="s">
        <v>128</v>
      </c>
      <c r="BK306" s="213">
        <f>SUM(BK307:BK308)</f>
        <v>0</v>
      </c>
    </row>
    <row r="307" s="2" customFormat="1" ht="44.25" customHeight="1">
      <c r="A307" s="35"/>
      <c r="B307" s="36"/>
      <c r="C307" s="216" t="s">
        <v>874</v>
      </c>
      <c r="D307" s="216" t="s">
        <v>131</v>
      </c>
      <c r="E307" s="217" t="s">
        <v>875</v>
      </c>
      <c r="F307" s="218" t="s">
        <v>876</v>
      </c>
      <c r="G307" s="219" t="s">
        <v>241</v>
      </c>
      <c r="H307" s="220">
        <v>1622.144</v>
      </c>
      <c r="I307" s="221"/>
      <c r="J307" s="222">
        <f>ROUND(I307*H307,2)</f>
        <v>0</v>
      </c>
      <c r="K307" s="223"/>
      <c r="L307" s="41"/>
      <c r="M307" s="224" t="s">
        <v>1</v>
      </c>
      <c r="N307" s="225" t="s">
        <v>41</v>
      </c>
      <c r="O307" s="88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8" t="s">
        <v>135</v>
      </c>
      <c r="AT307" s="228" t="s">
        <v>131</v>
      </c>
      <c r="AU307" s="228" t="s">
        <v>86</v>
      </c>
      <c r="AY307" s="14" t="s">
        <v>128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4" t="s">
        <v>84</v>
      </c>
      <c r="BK307" s="229">
        <f>ROUND(I307*H307,2)</f>
        <v>0</v>
      </c>
      <c r="BL307" s="14" t="s">
        <v>135</v>
      </c>
      <c r="BM307" s="228" t="s">
        <v>877</v>
      </c>
    </row>
    <row r="308" s="2" customFormat="1" ht="55.5" customHeight="1">
      <c r="A308" s="35"/>
      <c r="B308" s="36"/>
      <c r="C308" s="216" t="s">
        <v>878</v>
      </c>
      <c r="D308" s="216" t="s">
        <v>131</v>
      </c>
      <c r="E308" s="217" t="s">
        <v>879</v>
      </c>
      <c r="F308" s="218" t="s">
        <v>880</v>
      </c>
      <c r="G308" s="219" t="s">
        <v>241</v>
      </c>
      <c r="H308" s="220">
        <v>1622.144</v>
      </c>
      <c r="I308" s="221"/>
      <c r="J308" s="222">
        <f>ROUND(I308*H308,2)</f>
        <v>0</v>
      </c>
      <c r="K308" s="223"/>
      <c r="L308" s="41"/>
      <c r="M308" s="230" t="s">
        <v>1</v>
      </c>
      <c r="N308" s="231" t="s">
        <v>41</v>
      </c>
      <c r="O308" s="232"/>
      <c r="P308" s="233">
        <f>O308*H308</f>
        <v>0</v>
      </c>
      <c r="Q308" s="233">
        <v>0</v>
      </c>
      <c r="R308" s="233">
        <f>Q308*H308</f>
        <v>0</v>
      </c>
      <c r="S308" s="233">
        <v>0</v>
      </c>
      <c r="T308" s="23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8" t="s">
        <v>135</v>
      </c>
      <c r="AT308" s="228" t="s">
        <v>131</v>
      </c>
      <c r="AU308" s="228" t="s">
        <v>86</v>
      </c>
      <c r="AY308" s="14" t="s">
        <v>128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4" t="s">
        <v>84</v>
      </c>
      <c r="BK308" s="229">
        <f>ROUND(I308*H308,2)</f>
        <v>0</v>
      </c>
      <c r="BL308" s="14" t="s">
        <v>135</v>
      </c>
      <c r="BM308" s="228" t="s">
        <v>881</v>
      </c>
    </row>
    <row r="309" s="2" customFormat="1" ht="6.96" customHeight="1">
      <c r="A309" s="35"/>
      <c r="B309" s="63"/>
      <c r="C309" s="64"/>
      <c r="D309" s="64"/>
      <c r="E309" s="64"/>
      <c r="F309" s="64"/>
      <c r="G309" s="64"/>
      <c r="H309" s="64"/>
      <c r="I309" s="64"/>
      <c r="J309" s="64"/>
      <c r="K309" s="64"/>
      <c r="L309" s="41"/>
      <c r="M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</row>
  </sheetData>
  <sheetProtection sheet="1" autoFilter="0" formatColumns="0" formatRows="0" objects="1" scenarios="1" spinCount="100000" saltValue="1cfW4tbCFhaGFDHTbfI5IiJ+wH709fE3YkKVGLx/HfMELId+/EwDeltf7cOlbychydiTXFURGwcana/qA97nNw==" hashValue="oLC9mYgeAVmVuw4ZOq07uS7hQQEmOBQyrCBWOHwVtbQId+vZeSyrV8rwypoALMHAaahEplFWuMNAUcg0xbIkhA==" algorithmName="SHA-512" password="CA9C"/>
  <autoFilter ref="C128:K30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 - rekonstrukce místní komunikace Čechova - verze 2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882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ROUND((SUM(BE128:BE293)),  2)</f>
        <v>0</v>
      </c>
      <c r="G33" s="35"/>
      <c r="H33" s="35"/>
      <c r="I33" s="152">
        <v>0.20999999999999999</v>
      </c>
      <c r="J33" s="151">
        <f>ROUND(((SUM(BE128:BE293))*I33),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ROUND((SUM(BF128:BF293)),  2)</f>
        <v>0</v>
      </c>
      <c r="G34" s="35"/>
      <c r="H34" s="35"/>
      <c r="I34" s="152">
        <v>0.12</v>
      </c>
      <c r="J34" s="151">
        <f>ROUND(((SUM(BF128:BF293))*I34),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ROUND((SUM(BG128:BG293)),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ROUND((SUM(BH128:BH293)),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ROUND((SUM(BI128:BI293)),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 - rekonstrukce místní komunikace Čechova - verze 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102.1 - Část B - Mk Čechova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 střed</v>
      </c>
      <c r="G89" s="37"/>
      <c r="H89" s="37"/>
      <c r="I89" s="29" t="s">
        <v>22</v>
      </c>
      <c r="J89" s="76" t="str">
        <f>IF(J12="","",J12)</f>
        <v>12. 2. 2024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Ing.K.Prokůpek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103</v>
      </c>
      <c r="D94" s="173"/>
      <c r="E94" s="173"/>
      <c r="F94" s="173"/>
      <c r="G94" s="173"/>
      <c r="H94" s="173"/>
      <c r="I94" s="173"/>
      <c r="J94" s="174" t="s">
        <v>104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105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106</v>
      </c>
    </row>
    <row r="97" s="9" customFormat="1" ht="24.96" customHeight="1">
      <c r="A97" s="9"/>
      <c r="B97" s="176"/>
      <c r="C97" s="177"/>
      <c r="D97" s="178" t="s">
        <v>206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207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208</v>
      </c>
      <c r="E99" s="185"/>
      <c r="F99" s="185"/>
      <c r="G99" s="185"/>
      <c r="H99" s="185"/>
      <c r="I99" s="185"/>
      <c r="J99" s="186">
        <f>J141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209</v>
      </c>
      <c r="E100" s="185"/>
      <c r="F100" s="185"/>
      <c r="G100" s="185"/>
      <c r="H100" s="185"/>
      <c r="I100" s="185"/>
      <c r="J100" s="186">
        <f>J187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210</v>
      </c>
      <c r="E101" s="185"/>
      <c r="F101" s="185"/>
      <c r="G101" s="185"/>
      <c r="H101" s="185"/>
      <c r="I101" s="185"/>
      <c r="J101" s="186">
        <f>J203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211</v>
      </c>
      <c r="E102" s="185"/>
      <c r="F102" s="185"/>
      <c r="G102" s="185"/>
      <c r="H102" s="185"/>
      <c r="I102" s="185"/>
      <c r="J102" s="186">
        <f>J209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213</v>
      </c>
      <c r="E103" s="185"/>
      <c r="F103" s="185"/>
      <c r="G103" s="185"/>
      <c r="H103" s="185"/>
      <c r="I103" s="185"/>
      <c r="J103" s="186">
        <f>J214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214</v>
      </c>
      <c r="E104" s="185"/>
      <c r="F104" s="185"/>
      <c r="G104" s="185"/>
      <c r="H104" s="185"/>
      <c r="I104" s="185"/>
      <c r="J104" s="186">
        <f>J219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215</v>
      </c>
      <c r="E105" s="185"/>
      <c r="F105" s="185"/>
      <c r="G105" s="185"/>
      <c r="H105" s="185"/>
      <c r="I105" s="185"/>
      <c r="J105" s="186">
        <f>J240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216</v>
      </c>
      <c r="E106" s="185"/>
      <c r="F106" s="185"/>
      <c r="G106" s="185"/>
      <c r="H106" s="185"/>
      <c r="I106" s="185"/>
      <c r="J106" s="186">
        <f>J262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217</v>
      </c>
      <c r="E107" s="185"/>
      <c r="F107" s="185"/>
      <c r="G107" s="185"/>
      <c r="H107" s="185"/>
      <c r="I107" s="185"/>
      <c r="J107" s="186">
        <f>J284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218</v>
      </c>
      <c r="E108" s="185"/>
      <c r="F108" s="185"/>
      <c r="G108" s="185"/>
      <c r="H108" s="185"/>
      <c r="I108" s="185"/>
      <c r="J108" s="186">
        <f>J291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112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Otrokovice - rekonstrukce místní komunikace Čechova - verze 2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100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SO 102.1 - Část B - Mk Čechova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>Otrokovice střed</v>
      </c>
      <c r="G122" s="37"/>
      <c r="H122" s="37"/>
      <c r="I122" s="29" t="s">
        <v>22</v>
      </c>
      <c r="J122" s="76" t="str">
        <f>IF(J12="","",J12)</f>
        <v>12. 2. 2024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>Město Otrokovice</v>
      </c>
      <c r="G124" s="37"/>
      <c r="H124" s="37"/>
      <c r="I124" s="29" t="s">
        <v>30</v>
      </c>
      <c r="J124" s="33" t="str">
        <f>E21</f>
        <v>Ing.K.Prokůpek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IF(E18="","",E18)</f>
        <v>Vyplň údaj</v>
      </c>
      <c r="G125" s="37"/>
      <c r="H125" s="37"/>
      <c r="I125" s="29" t="s">
        <v>33</v>
      </c>
      <c r="J125" s="33" t="str">
        <f>E24</f>
        <v>Ing.L.Alster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113</v>
      </c>
      <c r="D127" s="191" t="s">
        <v>61</v>
      </c>
      <c r="E127" s="191" t="s">
        <v>57</v>
      </c>
      <c r="F127" s="191" t="s">
        <v>58</v>
      </c>
      <c r="G127" s="191" t="s">
        <v>114</v>
      </c>
      <c r="H127" s="191" t="s">
        <v>115</v>
      </c>
      <c r="I127" s="191" t="s">
        <v>116</v>
      </c>
      <c r="J127" s="192" t="s">
        <v>104</v>
      </c>
      <c r="K127" s="193" t="s">
        <v>117</v>
      </c>
      <c r="L127" s="194"/>
      <c r="M127" s="97" t="s">
        <v>1</v>
      </c>
      <c r="N127" s="98" t="s">
        <v>40</v>
      </c>
      <c r="O127" s="98" t="s">
        <v>118</v>
      </c>
      <c r="P127" s="98" t="s">
        <v>119</v>
      </c>
      <c r="Q127" s="98" t="s">
        <v>120</v>
      </c>
      <c r="R127" s="98" t="s">
        <v>121</v>
      </c>
      <c r="S127" s="98" t="s">
        <v>122</v>
      </c>
      <c r="T127" s="99" t="s">
        <v>123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124</v>
      </c>
      <c r="D128" s="37"/>
      <c r="E128" s="37"/>
      <c r="F128" s="37"/>
      <c r="G128" s="37"/>
      <c r="H128" s="37"/>
      <c r="I128" s="37"/>
      <c r="J128" s="195">
        <f>BK128</f>
        <v>0</v>
      </c>
      <c r="K128" s="37"/>
      <c r="L128" s="41"/>
      <c r="M128" s="100"/>
      <c r="N128" s="196"/>
      <c r="O128" s="101"/>
      <c r="P128" s="197">
        <f>P129</f>
        <v>0</v>
      </c>
      <c r="Q128" s="101"/>
      <c r="R128" s="197">
        <f>R129</f>
        <v>1024.2999402800001</v>
      </c>
      <c r="S128" s="101"/>
      <c r="T128" s="198">
        <f>T129</f>
        <v>1729.4709999999998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75</v>
      </c>
      <c r="AU128" s="14" t="s">
        <v>106</v>
      </c>
      <c r="BK128" s="199">
        <f>BK129</f>
        <v>0</v>
      </c>
    </row>
    <row r="129" s="12" customFormat="1" ht="25.92" customHeight="1">
      <c r="A129" s="12"/>
      <c r="B129" s="200"/>
      <c r="C129" s="201"/>
      <c r="D129" s="202" t="s">
        <v>75</v>
      </c>
      <c r="E129" s="203" t="s">
        <v>219</v>
      </c>
      <c r="F129" s="203" t="s">
        <v>220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P130+P141+P187+P203+P209+P214+P219+P240+P262+P284+P291</f>
        <v>0</v>
      </c>
      <c r="Q129" s="208"/>
      <c r="R129" s="209">
        <f>R130+R141+R187+R203+R209+R214+R219+R240+R262+R284+R291</f>
        <v>1024.2999402800001</v>
      </c>
      <c r="S129" s="208"/>
      <c r="T129" s="210">
        <f>T130+T141+T187+T203+T209+T214+T219+T240+T262+T284+T291</f>
        <v>1729.4709999999998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84</v>
      </c>
      <c r="AT129" s="212" t="s">
        <v>75</v>
      </c>
      <c r="AU129" s="212" t="s">
        <v>76</v>
      </c>
      <c r="AY129" s="211" t="s">
        <v>128</v>
      </c>
      <c r="BK129" s="213">
        <f>BK130+BK141+BK187+BK203+BK209+BK214+BK219+BK240+BK262+BK284+BK291</f>
        <v>0</v>
      </c>
    </row>
    <row r="130" s="12" customFormat="1" ht="22.8" customHeight="1">
      <c r="A130" s="12"/>
      <c r="B130" s="200"/>
      <c r="C130" s="201"/>
      <c r="D130" s="202" t="s">
        <v>75</v>
      </c>
      <c r="E130" s="214" t="s">
        <v>84</v>
      </c>
      <c r="F130" s="214" t="s">
        <v>221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SUM(P131:P140)</f>
        <v>0</v>
      </c>
      <c r="Q130" s="208"/>
      <c r="R130" s="209">
        <f>SUM(R131:R140)</f>
        <v>125.33199999999999</v>
      </c>
      <c r="S130" s="208"/>
      <c r="T130" s="210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84</v>
      </c>
      <c r="AT130" s="212" t="s">
        <v>75</v>
      </c>
      <c r="AU130" s="212" t="s">
        <v>84</v>
      </c>
      <c r="AY130" s="211" t="s">
        <v>128</v>
      </c>
      <c r="BK130" s="213">
        <f>SUM(BK131:BK140)</f>
        <v>0</v>
      </c>
    </row>
    <row r="131" s="2" customFormat="1" ht="37.8" customHeight="1">
      <c r="A131" s="35"/>
      <c r="B131" s="36"/>
      <c r="C131" s="216" t="s">
        <v>84</v>
      </c>
      <c r="D131" s="216" t="s">
        <v>131</v>
      </c>
      <c r="E131" s="217" t="s">
        <v>883</v>
      </c>
      <c r="F131" s="218" t="s">
        <v>884</v>
      </c>
      <c r="G131" s="219" t="s">
        <v>224</v>
      </c>
      <c r="H131" s="220">
        <v>1119.2539999999999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135</v>
      </c>
      <c r="AT131" s="228" t="s">
        <v>131</v>
      </c>
      <c r="AU131" s="228" t="s">
        <v>86</v>
      </c>
      <c r="AY131" s="14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135</v>
      </c>
      <c r="BM131" s="228" t="s">
        <v>885</v>
      </c>
    </row>
    <row r="132" s="2" customFormat="1" ht="44.25" customHeight="1">
      <c r="A132" s="35"/>
      <c r="B132" s="36"/>
      <c r="C132" s="216" t="s">
        <v>86</v>
      </c>
      <c r="D132" s="216" t="s">
        <v>131</v>
      </c>
      <c r="E132" s="217" t="s">
        <v>886</v>
      </c>
      <c r="F132" s="218" t="s">
        <v>887</v>
      </c>
      <c r="G132" s="219" t="s">
        <v>224</v>
      </c>
      <c r="H132" s="220">
        <v>73.120000000000005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135</v>
      </c>
      <c r="AT132" s="228" t="s">
        <v>131</v>
      </c>
      <c r="AU132" s="228" t="s">
        <v>86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135</v>
      </c>
      <c r="BM132" s="228" t="s">
        <v>888</v>
      </c>
    </row>
    <row r="133" s="2" customFormat="1" ht="24.15" customHeight="1">
      <c r="A133" s="35"/>
      <c r="B133" s="36"/>
      <c r="C133" s="216" t="s">
        <v>141</v>
      </c>
      <c r="D133" s="216" t="s">
        <v>131</v>
      </c>
      <c r="E133" s="217" t="s">
        <v>229</v>
      </c>
      <c r="F133" s="218" t="s">
        <v>230</v>
      </c>
      <c r="G133" s="219" t="s">
        <v>224</v>
      </c>
      <c r="H133" s="220">
        <v>32.159999999999997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135</v>
      </c>
      <c r="AT133" s="228" t="s">
        <v>131</v>
      </c>
      <c r="AU133" s="228" t="s">
        <v>86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135</v>
      </c>
      <c r="BM133" s="228" t="s">
        <v>889</v>
      </c>
    </row>
    <row r="134" s="2" customFormat="1" ht="62.7" customHeight="1">
      <c r="A134" s="35"/>
      <c r="B134" s="36"/>
      <c r="C134" s="216" t="s">
        <v>135</v>
      </c>
      <c r="D134" s="216" t="s">
        <v>131</v>
      </c>
      <c r="E134" s="217" t="s">
        <v>232</v>
      </c>
      <c r="F134" s="218" t="s">
        <v>233</v>
      </c>
      <c r="G134" s="219" t="s">
        <v>224</v>
      </c>
      <c r="H134" s="220">
        <v>1224.5340000000001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135</v>
      </c>
      <c r="AT134" s="228" t="s">
        <v>131</v>
      </c>
      <c r="AU134" s="228" t="s">
        <v>86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135</v>
      </c>
      <c r="BM134" s="228" t="s">
        <v>890</v>
      </c>
    </row>
    <row r="135" s="2" customFormat="1" ht="44.25" customHeight="1">
      <c r="A135" s="35"/>
      <c r="B135" s="36"/>
      <c r="C135" s="216" t="s">
        <v>127</v>
      </c>
      <c r="D135" s="216" t="s">
        <v>131</v>
      </c>
      <c r="E135" s="217" t="s">
        <v>243</v>
      </c>
      <c r="F135" s="218" t="s">
        <v>244</v>
      </c>
      <c r="G135" s="219" t="s">
        <v>241</v>
      </c>
      <c r="H135" s="220">
        <v>2081.7080000000001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135</v>
      </c>
      <c r="AT135" s="228" t="s">
        <v>131</v>
      </c>
      <c r="AU135" s="228" t="s">
        <v>86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135</v>
      </c>
      <c r="BM135" s="228" t="s">
        <v>891</v>
      </c>
    </row>
    <row r="136" s="2" customFormat="1" ht="44.25" customHeight="1">
      <c r="A136" s="35"/>
      <c r="B136" s="36"/>
      <c r="C136" s="216" t="s">
        <v>157</v>
      </c>
      <c r="D136" s="216" t="s">
        <v>131</v>
      </c>
      <c r="E136" s="217" t="s">
        <v>246</v>
      </c>
      <c r="F136" s="218" t="s">
        <v>247</v>
      </c>
      <c r="G136" s="219" t="s">
        <v>224</v>
      </c>
      <c r="H136" s="220">
        <v>49.345999999999997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135</v>
      </c>
      <c r="AT136" s="228" t="s">
        <v>131</v>
      </c>
      <c r="AU136" s="228" t="s">
        <v>86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135</v>
      </c>
      <c r="BM136" s="228" t="s">
        <v>892</v>
      </c>
    </row>
    <row r="137" s="2" customFormat="1" ht="16.5" customHeight="1">
      <c r="A137" s="35"/>
      <c r="B137" s="36"/>
      <c r="C137" s="235" t="s">
        <v>161</v>
      </c>
      <c r="D137" s="235" t="s">
        <v>238</v>
      </c>
      <c r="E137" s="236" t="s">
        <v>249</v>
      </c>
      <c r="F137" s="237" t="s">
        <v>250</v>
      </c>
      <c r="G137" s="238" t="s">
        <v>241</v>
      </c>
      <c r="H137" s="239">
        <v>98.691999999999993</v>
      </c>
      <c r="I137" s="240"/>
      <c r="J137" s="241">
        <f>ROUND(I137*H137,2)</f>
        <v>0</v>
      </c>
      <c r="K137" s="242"/>
      <c r="L137" s="243"/>
      <c r="M137" s="244" t="s">
        <v>1</v>
      </c>
      <c r="N137" s="245" t="s">
        <v>41</v>
      </c>
      <c r="O137" s="88"/>
      <c r="P137" s="226">
        <f>O137*H137</f>
        <v>0</v>
      </c>
      <c r="Q137" s="226">
        <v>1</v>
      </c>
      <c r="R137" s="226">
        <f>Q137*H137</f>
        <v>98.691999999999993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165</v>
      </c>
      <c r="AT137" s="228" t="s">
        <v>238</v>
      </c>
      <c r="AU137" s="228" t="s">
        <v>86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135</v>
      </c>
      <c r="BM137" s="228" t="s">
        <v>893</v>
      </c>
    </row>
    <row r="138" s="2" customFormat="1" ht="66.75" customHeight="1">
      <c r="A138" s="35"/>
      <c r="B138" s="36"/>
      <c r="C138" s="216" t="s">
        <v>165</v>
      </c>
      <c r="D138" s="216" t="s">
        <v>131</v>
      </c>
      <c r="E138" s="217" t="s">
        <v>252</v>
      </c>
      <c r="F138" s="218" t="s">
        <v>253</v>
      </c>
      <c r="G138" s="219" t="s">
        <v>224</v>
      </c>
      <c r="H138" s="220">
        <v>13.32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135</v>
      </c>
      <c r="AT138" s="228" t="s">
        <v>131</v>
      </c>
      <c r="AU138" s="228" t="s">
        <v>86</v>
      </c>
      <c r="AY138" s="14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135</v>
      </c>
      <c r="BM138" s="228" t="s">
        <v>894</v>
      </c>
    </row>
    <row r="139" s="2" customFormat="1" ht="16.5" customHeight="1">
      <c r="A139" s="35"/>
      <c r="B139" s="36"/>
      <c r="C139" s="235" t="s">
        <v>169</v>
      </c>
      <c r="D139" s="235" t="s">
        <v>238</v>
      </c>
      <c r="E139" s="236" t="s">
        <v>255</v>
      </c>
      <c r="F139" s="237" t="s">
        <v>256</v>
      </c>
      <c r="G139" s="238" t="s">
        <v>241</v>
      </c>
      <c r="H139" s="239">
        <v>26.640000000000001</v>
      </c>
      <c r="I139" s="240"/>
      <c r="J139" s="241">
        <f>ROUND(I139*H139,2)</f>
        <v>0</v>
      </c>
      <c r="K139" s="242"/>
      <c r="L139" s="243"/>
      <c r="M139" s="244" t="s">
        <v>1</v>
      </c>
      <c r="N139" s="245" t="s">
        <v>41</v>
      </c>
      <c r="O139" s="88"/>
      <c r="P139" s="226">
        <f>O139*H139</f>
        <v>0</v>
      </c>
      <c r="Q139" s="226">
        <v>1</v>
      </c>
      <c r="R139" s="226">
        <f>Q139*H139</f>
        <v>26.640000000000001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165</v>
      </c>
      <c r="AT139" s="228" t="s">
        <v>238</v>
      </c>
      <c r="AU139" s="228" t="s">
        <v>86</v>
      </c>
      <c r="AY139" s="14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135</v>
      </c>
      <c r="BM139" s="228" t="s">
        <v>895</v>
      </c>
    </row>
    <row r="140" s="2" customFormat="1" ht="24.15" customHeight="1">
      <c r="A140" s="35"/>
      <c r="B140" s="36"/>
      <c r="C140" s="216" t="s">
        <v>175</v>
      </c>
      <c r="D140" s="216" t="s">
        <v>131</v>
      </c>
      <c r="E140" s="217" t="s">
        <v>258</v>
      </c>
      <c r="F140" s="218" t="s">
        <v>259</v>
      </c>
      <c r="G140" s="219" t="s">
        <v>260</v>
      </c>
      <c r="H140" s="220">
        <v>3170.0999999999999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135</v>
      </c>
      <c r="AT140" s="228" t="s">
        <v>131</v>
      </c>
      <c r="AU140" s="228" t="s">
        <v>86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135</v>
      </c>
      <c r="BM140" s="228" t="s">
        <v>896</v>
      </c>
    </row>
    <row r="141" s="12" customFormat="1" ht="22.8" customHeight="1">
      <c r="A141" s="12"/>
      <c r="B141" s="200"/>
      <c r="C141" s="201"/>
      <c r="D141" s="202" t="s">
        <v>75</v>
      </c>
      <c r="E141" s="214" t="s">
        <v>179</v>
      </c>
      <c r="F141" s="214" t="s">
        <v>274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SUM(P142:P186)</f>
        <v>0</v>
      </c>
      <c r="Q141" s="208"/>
      <c r="R141" s="209">
        <f>SUM(R142:R186)</f>
        <v>0.74307000000000001</v>
      </c>
      <c r="S141" s="208"/>
      <c r="T141" s="210">
        <f>SUM(T142:T186)</f>
        <v>1727.3709999999999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84</v>
      </c>
      <c r="AT141" s="212" t="s">
        <v>75</v>
      </c>
      <c r="AU141" s="212" t="s">
        <v>84</v>
      </c>
      <c r="AY141" s="211" t="s">
        <v>128</v>
      </c>
      <c r="BK141" s="213">
        <f>SUM(BK142:BK186)</f>
        <v>0</v>
      </c>
    </row>
    <row r="142" s="2" customFormat="1" ht="24.15" customHeight="1">
      <c r="A142" s="35"/>
      <c r="B142" s="36"/>
      <c r="C142" s="216" t="s">
        <v>179</v>
      </c>
      <c r="D142" s="216" t="s">
        <v>131</v>
      </c>
      <c r="E142" s="217" t="s">
        <v>897</v>
      </c>
      <c r="F142" s="218" t="s">
        <v>898</v>
      </c>
      <c r="G142" s="219" t="s">
        <v>260</v>
      </c>
      <c r="H142" s="220">
        <v>868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135</v>
      </c>
      <c r="AT142" s="228" t="s">
        <v>131</v>
      </c>
      <c r="AU142" s="228" t="s">
        <v>86</v>
      </c>
      <c r="AY142" s="14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135</v>
      </c>
      <c r="BM142" s="228" t="s">
        <v>899</v>
      </c>
    </row>
    <row r="143" s="2" customFormat="1" ht="37.8" customHeight="1">
      <c r="A143" s="35"/>
      <c r="B143" s="36"/>
      <c r="C143" s="216" t="s">
        <v>8</v>
      </c>
      <c r="D143" s="216" t="s">
        <v>131</v>
      </c>
      <c r="E143" s="217" t="s">
        <v>280</v>
      </c>
      <c r="F143" s="218" t="s">
        <v>281</v>
      </c>
      <c r="G143" s="219" t="s">
        <v>224</v>
      </c>
      <c r="H143" s="220">
        <v>130.19999999999999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135</v>
      </c>
      <c r="AT143" s="228" t="s">
        <v>131</v>
      </c>
      <c r="AU143" s="228" t="s">
        <v>86</v>
      </c>
      <c r="AY143" s="14" t="s">
        <v>128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135</v>
      </c>
      <c r="BM143" s="228" t="s">
        <v>900</v>
      </c>
    </row>
    <row r="144" s="2" customFormat="1" ht="33" customHeight="1">
      <c r="A144" s="35"/>
      <c r="B144" s="36"/>
      <c r="C144" s="216" t="s">
        <v>186</v>
      </c>
      <c r="D144" s="216" t="s">
        <v>131</v>
      </c>
      <c r="E144" s="217" t="s">
        <v>284</v>
      </c>
      <c r="F144" s="218" t="s">
        <v>285</v>
      </c>
      <c r="G144" s="219" t="s">
        <v>224</v>
      </c>
      <c r="H144" s="220">
        <v>130.19999999999999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135</v>
      </c>
      <c r="AT144" s="228" t="s">
        <v>131</v>
      </c>
      <c r="AU144" s="228" t="s">
        <v>86</v>
      </c>
      <c r="AY144" s="14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135</v>
      </c>
      <c r="BM144" s="228" t="s">
        <v>901</v>
      </c>
    </row>
    <row r="145" s="2" customFormat="1" ht="49.05" customHeight="1">
      <c r="A145" s="35"/>
      <c r="B145" s="36"/>
      <c r="C145" s="216" t="s">
        <v>191</v>
      </c>
      <c r="D145" s="216" t="s">
        <v>131</v>
      </c>
      <c r="E145" s="217" t="s">
        <v>288</v>
      </c>
      <c r="F145" s="218" t="s">
        <v>289</v>
      </c>
      <c r="G145" s="219" t="s">
        <v>260</v>
      </c>
      <c r="H145" s="220">
        <v>66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135</v>
      </c>
      <c r="AT145" s="228" t="s">
        <v>131</v>
      </c>
      <c r="AU145" s="228" t="s">
        <v>86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135</v>
      </c>
      <c r="BM145" s="228" t="s">
        <v>902</v>
      </c>
    </row>
    <row r="146" s="2" customFormat="1" ht="24.15" customHeight="1">
      <c r="A146" s="35"/>
      <c r="B146" s="36"/>
      <c r="C146" s="216" t="s">
        <v>195</v>
      </c>
      <c r="D146" s="216" t="s">
        <v>131</v>
      </c>
      <c r="E146" s="217" t="s">
        <v>291</v>
      </c>
      <c r="F146" s="218" t="s">
        <v>292</v>
      </c>
      <c r="G146" s="219" t="s">
        <v>260</v>
      </c>
      <c r="H146" s="220">
        <v>66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135</v>
      </c>
      <c r="AT146" s="228" t="s">
        <v>131</v>
      </c>
      <c r="AU146" s="228" t="s">
        <v>86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135</v>
      </c>
      <c r="BM146" s="228" t="s">
        <v>903</v>
      </c>
    </row>
    <row r="147" s="2" customFormat="1" ht="33" customHeight="1">
      <c r="A147" s="35"/>
      <c r="B147" s="36"/>
      <c r="C147" s="216" t="s">
        <v>201</v>
      </c>
      <c r="D147" s="216" t="s">
        <v>131</v>
      </c>
      <c r="E147" s="217" t="s">
        <v>295</v>
      </c>
      <c r="F147" s="218" t="s">
        <v>296</v>
      </c>
      <c r="G147" s="219" t="s">
        <v>297</v>
      </c>
      <c r="H147" s="220">
        <v>8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135</v>
      </c>
      <c r="AT147" s="228" t="s">
        <v>131</v>
      </c>
      <c r="AU147" s="228" t="s">
        <v>86</v>
      </c>
      <c r="AY147" s="14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135</v>
      </c>
      <c r="BM147" s="228" t="s">
        <v>904</v>
      </c>
    </row>
    <row r="148" s="2" customFormat="1" ht="33" customHeight="1">
      <c r="A148" s="35"/>
      <c r="B148" s="36"/>
      <c r="C148" s="216" t="s">
        <v>275</v>
      </c>
      <c r="D148" s="216" t="s">
        <v>131</v>
      </c>
      <c r="E148" s="217" t="s">
        <v>300</v>
      </c>
      <c r="F148" s="218" t="s">
        <v>301</v>
      </c>
      <c r="G148" s="219" t="s">
        <v>297</v>
      </c>
      <c r="H148" s="220">
        <v>14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135</v>
      </c>
      <c r="AT148" s="228" t="s">
        <v>131</v>
      </c>
      <c r="AU148" s="228" t="s">
        <v>86</v>
      </c>
      <c r="AY148" s="14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135</v>
      </c>
      <c r="BM148" s="228" t="s">
        <v>905</v>
      </c>
    </row>
    <row r="149" s="2" customFormat="1" ht="33" customHeight="1">
      <c r="A149" s="35"/>
      <c r="B149" s="36"/>
      <c r="C149" s="216" t="s">
        <v>279</v>
      </c>
      <c r="D149" s="216" t="s">
        <v>131</v>
      </c>
      <c r="E149" s="217" t="s">
        <v>304</v>
      </c>
      <c r="F149" s="218" t="s">
        <v>305</v>
      </c>
      <c r="G149" s="219" t="s">
        <v>297</v>
      </c>
      <c r="H149" s="220">
        <v>10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135</v>
      </c>
      <c r="AT149" s="228" t="s">
        <v>131</v>
      </c>
      <c r="AU149" s="228" t="s">
        <v>86</v>
      </c>
      <c r="AY149" s="14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135</v>
      </c>
      <c r="BM149" s="228" t="s">
        <v>906</v>
      </c>
    </row>
    <row r="150" s="2" customFormat="1" ht="33" customHeight="1">
      <c r="A150" s="35"/>
      <c r="B150" s="36"/>
      <c r="C150" s="216" t="s">
        <v>283</v>
      </c>
      <c r="D150" s="216" t="s">
        <v>131</v>
      </c>
      <c r="E150" s="217" t="s">
        <v>907</v>
      </c>
      <c r="F150" s="218" t="s">
        <v>908</v>
      </c>
      <c r="G150" s="219" t="s">
        <v>297</v>
      </c>
      <c r="H150" s="220">
        <v>7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135</v>
      </c>
      <c r="AT150" s="228" t="s">
        <v>131</v>
      </c>
      <c r="AU150" s="228" t="s">
        <v>86</v>
      </c>
      <c r="AY150" s="14" t="s">
        <v>128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135</v>
      </c>
      <c r="BM150" s="228" t="s">
        <v>909</v>
      </c>
    </row>
    <row r="151" s="2" customFormat="1" ht="33" customHeight="1">
      <c r="A151" s="35"/>
      <c r="B151" s="36"/>
      <c r="C151" s="216" t="s">
        <v>287</v>
      </c>
      <c r="D151" s="216" t="s">
        <v>131</v>
      </c>
      <c r="E151" s="217" t="s">
        <v>910</v>
      </c>
      <c r="F151" s="218" t="s">
        <v>911</v>
      </c>
      <c r="G151" s="219" t="s">
        <v>297</v>
      </c>
      <c r="H151" s="220">
        <v>3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135</v>
      </c>
      <c r="AT151" s="228" t="s">
        <v>131</v>
      </c>
      <c r="AU151" s="228" t="s">
        <v>86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135</v>
      </c>
      <c r="BM151" s="228" t="s">
        <v>912</v>
      </c>
    </row>
    <row r="152" s="2" customFormat="1" ht="33" customHeight="1">
      <c r="A152" s="35"/>
      <c r="B152" s="36"/>
      <c r="C152" s="216" t="s">
        <v>7</v>
      </c>
      <c r="D152" s="216" t="s">
        <v>131</v>
      </c>
      <c r="E152" s="217" t="s">
        <v>913</v>
      </c>
      <c r="F152" s="218" t="s">
        <v>914</v>
      </c>
      <c r="G152" s="219" t="s">
        <v>297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135</v>
      </c>
      <c r="AT152" s="228" t="s">
        <v>131</v>
      </c>
      <c r="AU152" s="228" t="s">
        <v>86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135</v>
      </c>
      <c r="BM152" s="228" t="s">
        <v>915</v>
      </c>
    </row>
    <row r="153" s="2" customFormat="1" ht="33" customHeight="1">
      <c r="A153" s="35"/>
      <c r="B153" s="36"/>
      <c r="C153" s="216" t="s">
        <v>294</v>
      </c>
      <c r="D153" s="216" t="s">
        <v>131</v>
      </c>
      <c r="E153" s="217" t="s">
        <v>916</v>
      </c>
      <c r="F153" s="218" t="s">
        <v>917</v>
      </c>
      <c r="G153" s="219" t="s">
        <v>297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135</v>
      </c>
      <c r="AT153" s="228" t="s">
        <v>131</v>
      </c>
      <c r="AU153" s="228" t="s">
        <v>86</v>
      </c>
      <c r="AY153" s="14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135</v>
      </c>
      <c r="BM153" s="228" t="s">
        <v>918</v>
      </c>
    </row>
    <row r="154" s="2" customFormat="1" ht="37.8" customHeight="1">
      <c r="A154" s="35"/>
      <c r="B154" s="36"/>
      <c r="C154" s="216" t="s">
        <v>299</v>
      </c>
      <c r="D154" s="216" t="s">
        <v>131</v>
      </c>
      <c r="E154" s="217" t="s">
        <v>308</v>
      </c>
      <c r="F154" s="218" t="s">
        <v>309</v>
      </c>
      <c r="G154" s="219" t="s">
        <v>297</v>
      </c>
      <c r="H154" s="220">
        <v>22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135</v>
      </c>
      <c r="AT154" s="228" t="s">
        <v>131</v>
      </c>
      <c r="AU154" s="228" t="s">
        <v>86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135</v>
      </c>
      <c r="BM154" s="228" t="s">
        <v>919</v>
      </c>
    </row>
    <row r="155" s="2" customFormat="1" ht="37.8" customHeight="1">
      <c r="A155" s="35"/>
      <c r="B155" s="36"/>
      <c r="C155" s="216" t="s">
        <v>303</v>
      </c>
      <c r="D155" s="216" t="s">
        <v>131</v>
      </c>
      <c r="E155" s="217" t="s">
        <v>312</v>
      </c>
      <c r="F155" s="218" t="s">
        <v>313</v>
      </c>
      <c r="G155" s="219" t="s">
        <v>297</v>
      </c>
      <c r="H155" s="220">
        <v>17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135</v>
      </c>
      <c r="AT155" s="228" t="s">
        <v>131</v>
      </c>
      <c r="AU155" s="228" t="s">
        <v>86</v>
      </c>
      <c r="AY155" s="14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135</v>
      </c>
      <c r="BM155" s="228" t="s">
        <v>920</v>
      </c>
    </row>
    <row r="156" s="2" customFormat="1" ht="37.8" customHeight="1">
      <c r="A156" s="35"/>
      <c r="B156" s="36"/>
      <c r="C156" s="216" t="s">
        <v>307</v>
      </c>
      <c r="D156" s="216" t="s">
        <v>131</v>
      </c>
      <c r="E156" s="217" t="s">
        <v>921</v>
      </c>
      <c r="F156" s="218" t="s">
        <v>922</v>
      </c>
      <c r="G156" s="219" t="s">
        <v>297</v>
      </c>
      <c r="H156" s="220">
        <v>3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135</v>
      </c>
      <c r="AT156" s="228" t="s">
        <v>131</v>
      </c>
      <c r="AU156" s="228" t="s">
        <v>86</v>
      </c>
      <c r="AY156" s="14" t="s">
        <v>128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135</v>
      </c>
      <c r="BM156" s="228" t="s">
        <v>923</v>
      </c>
    </row>
    <row r="157" s="2" customFormat="1" ht="37.8" customHeight="1">
      <c r="A157" s="35"/>
      <c r="B157" s="36"/>
      <c r="C157" s="216" t="s">
        <v>311</v>
      </c>
      <c r="D157" s="216" t="s">
        <v>131</v>
      </c>
      <c r="E157" s="217" t="s">
        <v>924</v>
      </c>
      <c r="F157" s="218" t="s">
        <v>925</v>
      </c>
      <c r="G157" s="219" t="s">
        <v>297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135</v>
      </c>
      <c r="AT157" s="228" t="s">
        <v>131</v>
      </c>
      <c r="AU157" s="228" t="s">
        <v>86</v>
      </c>
      <c r="AY157" s="14" t="s">
        <v>128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135</v>
      </c>
      <c r="BM157" s="228" t="s">
        <v>926</v>
      </c>
    </row>
    <row r="158" s="2" customFormat="1" ht="37.8" customHeight="1">
      <c r="A158" s="35"/>
      <c r="B158" s="36"/>
      <c r="C158" s="216" t="s">
        <v>315</v>
      </c>
      <c r="D158" s="216" t="s">
        <v>131</v>
      </c>
      <c r="E158" s="217" t="s">
        <v>927</v>
      </c>
      <c r="F158" s="218" t="s">
        <v>928</v>
      </c>
      <c r="G158" s="219" t="s">
        <v>297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135</v>
      </c>
      <c r="AT158" s="228" t="s">
        <v>131</v>
      </c>
      <c r="AU158" s="228" t="s">
        <v>86</v>
      </c>
      <c r="AY158" s="14" t="s">
        <v>128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135</v>
      </c>
      <c r="BM158" s="228" t="s">
        <v>929</v>
      </c>
    </row>
    <row r="159" s="2" customFormat="1" ht="55.5" customHeight="1">
      <c r="A159" s="35"/>
      <c r="B159" s="36"/>
      <c r="C159" s="216" t="s">
        <v>319</v>
      </c>
      <c r="D159" s="216" t="s">
        <v>131</v>
      </c>
      <c r="E159" s="217" t="s">
        <v>316</v>
      </c>
      <c r="F159" s="218" t="s">
        <v>317</v>
      </c>
      <c r="G159" s="219" t="s">
        <v>297</v>
      </c>
      <c r="H159" s="220">
        <v>66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135</v>
      </c>
      <c r="AT159" s="228" t="s">
        <v>131</v>
      </c>
      <c r="AU159" s="228" t="s">
        <v>86</v>
      </c>
      <c r="AY159" s="14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135</v>
      </c>
      <c r="BM159" s="228" t="s">
        <v>930</v>
      </c>
    </row>
    <row r="160" s="2" customFormat="1" ht="55.5" customHeight="1">
      <c r="A160" s="35"/>
      <c r="B160" s="36"/>
      <c r="C160" s="216" t="s">
        <v>323</v>
      </c>
      <c r="D160" s="216" t="s">
        <v>131</v>
      </c>
      <c r="E160" s="217" t="s">
        <v>320</v>
      </c>
      <c r="F160" s="218" t="s">
        <v>321</v>
      </c>
      <c r="G160" s="219" t="s">
        <v>297</v>
      </c>
      <c r="H160" s="220">
        <v>51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135</v>
      </c>
      <c r="AT160" s="228" t="s">
        <v>131</v>
      </c>
      <c r="AU160" s="228" t="s">
        <v>86</v>
      </c>
      <c r="AY160" s="14" t="s">
        <v>128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135</v>
      </c>
      <c r="BM160" s="228" t="s">
        <v>931</v>
      </c>
    </row>
    <row r="161" s="2" customFormat="1" ht="55.5" customHeight="1">
      <c r="A161" s="35"/>
      <c r="B161" s="36"/>
      <c r="C161" s="216" t="s">
        <v>327</v>
      </c>
      <c r="D161" s="216" t="s">
        <v>131</v>
      </c>
      <c r="E161" s="217" t="s">
        <v>932</v>
      </c>
      <c r="F161" s="218" t="s">
        <v>933</v>
      </c>
      <c r="G161" s="219" t="s">
        <v>297</v>
      </c>
      <c r="H161" s="220">
        <v>9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135</v>
      </c>
      <c r="AT161" s="228" t="s">
        <v>131</v>
      </c>
      <c r="AU161" s="228" t="s">
        <v>86</v>
      </c>
      <c r="AY161" s="14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135</v>
      </c>
      <c r="BM161" s="228" t="s">
        <v>934</v>
      </c>
    </row>
    <row r="162" s="2" customFormat="1" ht="55.5" customHeight="1">
      <c r="A162" s="35"/>
      <c r="B162" s="36"/>
      <c r="C162" s="216" t="s">
        <v>331</v>
      </c>
      <c r="D162" s="216" t="s">
        <v>131</v>
      </c>
      <c r="E162" s="217" t="s">
        <v>935</v>
      </c>
      <c r="F162" s="218" t="s">
        <v>936</v>
      </c>
      <c r="G162" s="219" t="s">
        <v>297</v>
      </c>
      <c r="H162" s="220">
        <v>3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135</v>
      </c>
      <c r="AT162" s="228" t="s">
        <v>131</v>
      </c>
      <c r="AU162" s="228" t="s">
        <v>86</v>
      </c>
      <c r="AY162" s="14" t="s">
        <v>128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135</v>
      </c>
      <c r="BM162" s="228" t="s">
        <v>937</v>
      </c>
    </row>
    <row r="163" s="2" customFormat="1" ht="55.5" customHeight="1">
      <c r="A163" s="35"/>
      <c r="B163" s="36"/>
      <c r="C163" s="216" t="s">
        <v>335</v>
      </c>
      <c r="D163" s="216" t="s">
        <v>131</v>
      </c>
      <c r="E163" s="217" t="s">
        <v>938</v>
      </c>
      <c r="F163" s="218" t="s">
        <v>939</v>
      </c>
      <c r="G163" s="219" t="s">
        <v>297</v>
      </c>
      <c r="H163" s="220">
        <v>3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135</v>
      </c>
      <c r="AT163" s="228" t="s">
        <v>131</v>
      </c>
      <c r="AU163" s="228" t="s">
        <v>86</v>
      </c>
      <c r="AY163" s="14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135</v>
      </c>
      <c r="BM163" s="228" t="s">
        <v>940</v>
      </c>
    </row>
    <row r="164" s="2" customFormat="1" ht="24.15" customHeight="1">
      <c r="A164" s="35"/>
      <c r="B164" s="36"/>
      <c r="C164" s="216" t="s">
        <v>339</v>
      </c>
      <c r="D164" s="216" t="s">
        <v>131</v>
      </c>
      <c r="E164" s="217" t="s">
        <v>324</v>
      </c>
      <c r="F164" s="218" t="s">
        <v>325</v>
      </c>
      <c r="G164" s="219" t="s">
        <v>297</v>
      </c>
      <c r="H164" s="220">
        <v>22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9.0000000000000006E-05</v>
      </c>
      <c r="R164" s="226">
        <f>Q164*H164</f>
        <v>0.00198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135</v>
      </c>
      <c r="AT164" s="228" t="s">
        <v>131</v>
      </c>
      <c r="AU164" s="228" t="s">
        <v>86</v>
      </c>
      <c r="AY164" s="14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135</v>
      </c>
      <c r="BM164" s="228" t="s">
        <v>941</v>
      </c>
    </row>
    <row r="165" s="2" customFormat="1" ht="24.15" customHeight="1">
      <c r="A165" s="35"/>
      <c r="B165" s="36"/>
      <c r="C165" s="216" t="s">
        <v>343</v>
      </c>
      <c r="D165" s="216" t="s">
        <v>131</v>
      </c>
      <c r="E165" s="217" t="s">
        <v>328</v>
      </c>
      <c r="F165" s="218" t="s">
        <v>329</v>
      </c>
      <c r="G165" s="219" t="s">
        <v>297</v>
      </c>
      <c r="H165" s="220">
        <v>17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0.00018000000000000001</v>
      </c>
      <c r="R165" s="226">
        <f>Q165*H165</f>
        <v>0.0030600000000000002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135</v>
      </c>
      <c r="AT165" s="228" t="s">
        <v>131</v>
      </c>
      <c r="AU165" s="228" t="s">
        <v>86</v>
      </c>
      <c r="AY165" s="14" t="s">
        <v>128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135</v>
      </c>
      <c r="BM165" s="228" t="s">
        <v>942</v>
      </c>
    </row>
    <row r="166" s="2" customFormat="1" ht="24.15" customHeight="1">
      <c r="A166" s="35"/>
      <c r="B166" s="36"/>
      <c r="C166" s="216" t="s">
        <v>347</v>
      </c>
      <c r="D166" s="216" t="s">
        <v>131</v>
      </c>
      <c r="E166" s="217" t="s">
        <v>943</v>
      </c>
      <c r="F166" s="218" t="s">
        <v>944</v>
      </c>
      <c r="G166" s="219" t="s">
        <v>297</v>
      </c>
      <c r="H166" s="220">
        <v>4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0.00036000000000000002</v>
      </c>
      <c r="R166" s="226">
        <f>Q166*H166</f>
        <v>0.0014400000000000001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135</v>
      </c>
      <c r="AT166" s="228" t="s">
        <v>131</v>
      </c>
      <c r="AU166" s="228" t="s">
        <v>86</v>
      </c>
      <c r="AY166" s="14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135</v>
      </c>
      <c r="BM166" s="228" t="s">
        <v>945</v>
      </c>
    </row>
    <row r="167" s="2" customFormat="1" ht="21.75" customHeight="1">
      <c r="A167" s="35"/>
      <c r="B167" s="36"/>
      <c r="C167" s="216" t="s">
        <v>351</v>
      </c>
      <c r="D167" s="216" t="s">
        <v>131</v>
      </c>
      <c r="E167" s="217" t="s">
        <v>946</v>
      </c>
      <c r="F167" s="218" t="s">
        <v>947</v>
      </c>
      <c r="G167" s="219" t="s">
        <v>297</v>
      </c>
      <c r="H167" s="220">
        <v>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0.00052999999999999998</v>
      </c>
      <c r="R167" s="226">
        <f>Q167*H167</f>
        <v>0.00052999999999999998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135</v>
      </c>
      <c r="AT167" s="228" t="s">
        <v>131</v>
      </c>
      <c r="AU167" s="228" t="s">
        <v>86</v>
      </c>
      <c r="AY167" s="14" t="s">
        <v>128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135</v>
      </c>
      <c r="BM167" s="228" t="s">
        <v>948</v>
      </c>
    </row>
    <row r="168" s="2" customFormat="1" ht="55.5" customHeight="1">
      <c r="A168" s="35"/>
      <c r="B168" s="36"/>
      <c r="C168" s="216" t="s">
        <v>355</v>
      </c>
      <c r="D168" s="216" t="s">
        <v>131</v>
      </c>
      <c r="E168" s="217" t="s">
        <v>332</v>
      </c>
      <c r="F168" s="218" t="s">
        <v>333</v>
      </c>
      <c r="G168" s="219" t="s">
        <v>260</v>
      </c>
      <c r="H168" s="220">
        <v>5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0.47999999999999998</v>
      </c>
      <c r="T168" s="227">
        <f>S168*H168</f>
        <v>2.3999999999999999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135</v>
      </c>
      <c r="AT168" s="228" t="s">
        <v>131</v>
      </c>
      <c r="AU168" s="228" t="s">
        <v>86</v>
      </c>
      <c r="AY168" s="14" t="s">
        <v>128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135</v>
      </c>
      <c r="BM168" s="228" t="s">
        <v>949</v>
      </c>
    </row>
    <row r="169" s="2" customFormat="1" ht="78" customHeight="1">
      <c r="A169" s="35"/>
      <c r="B169" s="36"/>
      <c r="C169" s="216" t="s">
        <v>359</v>
      </c>
      <c r="D169" s="216" t="s">
        <v>131</v>
      </c>
      <c r="E169" s="217" t="s">
        <v>336</v>
      </c>
      <c r="F169" s="218" t="s">
        <v>337</v>
      </c>
      <c r="G169" s="219" t="s">
        <v>260</v>
      </c>
      <c r="H169" s="220">
        <v>104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0.255</v>
      </c>
      <c r="T169" s="227">
        <f>S169*H169</f>
        <v>26.52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135</v>
      </c>
      <c r="AT169" s="228" t="s">
        <v>131</v>
      </c>
      <c r="AU169" s="228" t="s">
        <v>86</v>
      </c>
      <c r="AY169" s="14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135</v>
      </c>
      <c r="BM169" s="228" t="s">
        <v>950</v>
      </c>
    </row>
    <row r="170" s="2" customFormat="1" ht="66.75" customHeight="1">
      <c r="A170" s="35"/>
      <c r="B170" s="36"/>
      <c r="C170" s="216" t="s">
        <v>363</v>
      </c>
      <c r="D170" s="216" t="s">
        <v>131</v>
      </c>
      <c r="E170" s="217" t="s">
        <v>340</v>
      </c>
      <c r="F170" s="218" t="s">
        <v>341</v>
      </c>
      <c r="G170" s="219" t="s">
        <v>260</v>
      </c>
      <c r="H170" s="220">
        <v>8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0.32000000000000001</v>
      </c>
      <c r="T170" s="227">
        <f>S170*H170</f>
        <v>2.5600000000000001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135</v>
      </c>
      <c r="AT170" s="228" t="s">
        <v>131</v>
      </c>
      <c r="AU170" s="228" t="s">
        <v>86</v>
      </c>
      <c r="AY170" s="14" t="s">
        <v>128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135</v>
      </c>
      <c r="BM170" s="228" t="s">
        <v>951</v>
      </c>
    </row>
    <row r="171" s="2" customFormat="1" ht="66.75" customHeight="1">
      <c r="A171" s="35"/>
      <c r="B171" s="36"/>
      <c r="C171" s="216" t="s">
        <v>367</v>
      </c>
      <c r="D171" s="216" t="s">
        <v>131</v>
      </c>
      <c r="E171" s="217" t="s">
        <v>344</v>
      </c>
      <c r="F171" s="218" t="s">
        <v>345</v>
      </c>
      <c r="G171" s="219" t="s">
        <v>260</v>
      </c>
      <c r="H171" s="220">
        <v>200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0.41699999999999998</v>
      </c>
      <c r="T171" s="227">
        <f>S171*H171</f>
        <v>83.399999999999991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135</v>
      </c>
      <c r="AT171" s="228" t="s">
        <v>131</v>
      </c>
      <c r="AU171" s="228" t="s">
        <v>86</v>
      </c>
      <c r="AY171" s="14" t="s">
        <v>128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135</v>
      </c>
      <c r="BM171" s="228" t="s">
        <v>952</v>
      </c>
    </row>
    <row r="172" s="2" customFormat="1" ht="66.75" customHeight="1">
      <c r="A172" s="35"/>
      <c r="B172" s="36"/>
      <c r="C172" s="216" t="s">
        <v>372</v>
      </c>
      <c r="D172" s="216" t="s">
        <v>131</v>
      </c>
      <c r="E172" s="217" t="s">
        <v>953</v>
      </c>
      <c r="F172" s="218" t="s">
        <v>954</v>
      </c>
      <c r="G172" s="219" t="s">
        <v>260</v>
      </c>
      <c r="H172" s="220">
        <v>52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0.32500000000000001</v>
      </c>
      <c r="T172" s="227">
        <f>S172*H172</f>
        <v>16.900000000000002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135</v>
      </c>
      <c r="AT172" s="228" t="s">
        <v>131</v>
      </c>
      <c r="AU172" s="228" t="s">
        <v>86</v>
      </c>
      <c r="AY172" s="14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135</v>
      </c>
      <c r="BM172" s="228" t="s">
        <v>955</v>
      </c>
    </row>
    <row r="173" s="2" customFormat="1" ht="66.75" customHeight="1">
      <c r="A173" s="35"/>
      <c r="B173" s="36"/>
      <c r="C173" s="216" t="s">
        <v>376</v>
      </c>
      <c r="D173" s="216" t="s">
        <v>131</v>
      </c>
      <c r="E173" s="217" t="s">
        <v>348</v>
      </c>
      <c r="F173" s="218" t="s">
        <v>349</v>
      </c>
      <c r="G173" s="219" t="s">
        <v>260</v>
      </c>
      <c r="H173" s="220">
        <v>369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0.28999999999999998</v>
      </c>
      <c r="T173" s="227">
        <f>S173*H173</f>
        <v>107.00999999999999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135</v>
      </c>
      <c r="AT173" s="228" t="s">
        <v>131</v>
      </c>
      <c r="AU173" s="228" t="s">
        <v>86</v>
      </c>
      <c r="AY173" s="14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135</v>
      </c>
      <c r="BM173" s="228" t="s">
        <v>956</v>
      </c>
    </row>
    <row r="174" s="2" customFormat="1" ht="66.75" customHeight="1">
      <c r="A174" s="35"/>
      <c r="B174" s="36"/>
      <c r="C174" s="216" t="s">
        <v>380</v>
      </c>
      <c r="D174" s="216" t="s">
        <v>131</v>
      </c>
      <c r="E174" s="217" t="s">
        <v>352</v>
      </c>
      <c r="F174" s="218" t="s">
        <v>353</v>
      </c>
      <c r="G174" s="219" t="s">
        <v>260</v>
      </c>
      <c r="H174" s="220">
        <v>1370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0.44</v>
      </c>
      <c r="T174" s="227">
        <f>S174*H174</f>
        <v>602.79999999999995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135</v>
      </c>
      <c r="AT174" s="228" t="s">
        <v>131</v>
      </c>
      <c r="AU174" s="228" t="s">
        <v>86</v>
      </c>
      <c r="AY174" s="14" t="s">
        <v>128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135</v>
      </c>
      <c r="BM174" s="228" t="s">
        <v>957</v>
      </c>
    </row>
    <row r="175" s="2" customFormat="1" ht="55.5" customHeight="1">
      <c r="A175" s="35"/>
      <c r="B175" s="36"/>
      <c r="C175" s="216" t="s">
        <v>384</v>
      </c>
      <c r="D175" s="216" t="s">
        <v>131</v>
      </c>
      <c r="E175" s="217" t="s">
        <v>364</v>
      </c>
      <c r="F175" s="218" t="s">
        <v>365</v>
      </c>
      <c r="G175" s="219" t="s">
        <v>260</v>
      </c>
      <c r="H175" s="220">
        <v>1395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0.00024000000000000001</v>
      </c>
      <c r="R175" s="226">
        <f>Q175*H175</f>
        <v>0.33479999999999999</v>
      </c>
      <c r="S175" s="226">
        <v>0.51200000000000001</v>
      </c>
      <c r="T175" s="227">
        <f>S175*H175</f>
        <v>714.24000000000001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135</v>
      </c>
      <c r="AT175" s="228" t="s">
        <v>131</v>
      </c>
      <c r="AU175" s="228" t="s">
        <v>86</v>
      </c>
      <c r="AY175" s="14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135</v>
      </c>
      <c r="BM175" s="228" t="s">
        <v>958</v>
      </c>
    </row>
    <row r="176" s="2" customFormat="1" ht="49.05" customHeight="1">
      <c r="A176" s="35"/>
      <c r="B176" s="36"/>
      <c r="C176" s="216" t="s">
        <v>388</v>
      </c>
      <c r="D176" s="216" t="s">
        <v>131</v>
      </c>
      <c r="E176" s="217" t="s">
        <v>368</v>
      </c>
      <c r="F176" s="218" t="s">
        <v>369</v>
      </c>
      <c r="G176" s="219" t="s">
        <v>370</v>
      </c>
      <c r="H176" s="220">
        <v>829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0.20499999999999999</v>
      </c>
      <c r="T176" s="227">
        <f>S176*H176</f>
        <v>169.94499999999999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135</v>
      </c>
      <c r="AT176" s="228" t="s">
        <v>131</v>
      </c>
      <c r="AU176" s="228" t="s">
        <v>86</v>
      </c>
      <c r="AY176" s="14" t="s">
        <v>128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135</v>
      </c>
      <c r="BM176" s="228" t="s">
        <v>959</v>
      </c>
    </row>
    <row r="177" s="2" customFormat="1" ht="55.5" customHeight="1">
      <c r="A177" s="35"/>
      <c r="B177" s="36"/>
      <c r="C177" s="216" t="s">
        <v>392</v>
      </c>
      <c r="D177" s="216" t="s">
        <v>131</v>
      </c>
      <c r="E177" s="217" t="s">
        <v>373</v>
      </c>
      <c r="F177" s="218" t="s">
        <v>374</v>
      </c>
      <c r="G177" s="219" t="s">
        <v>224</v>
      </c>
      <c r="H177" s="220">
        <v>0.59999999999999998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135</v>
      </c>
      <c r="AT177" s="228" t="s">
        <v>131</v>
      </c>
      <c r="AU177" s="228" t="s">
        <v>86</v>
      </c>
      <c r="AY177" s="14" t="s">
        <v>128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135</v>
      </c>
      <c r="BM177" s="228" t="s">
        <v>960</v>
      </c>
    </row>
    <row r="178" s="2" customFormat="1" ht="24.15" customHeight="1">
      <c r="A178" s="35"/>
      <c r="B178" s="36"/>
      <c r="C178" s="216" t="s">
        <v>396</v>
      </c>
      <c r="D178" s="216" t="s">
        <v>131</v>
      </c>
      <c r="E178" s="217" t="s">
        <v>377</v>
      </c>
      <c r="F178" s="218" t="s">
        <v>378</v>
      </c>
      <c r="G178" s="219" t="s">
        <v>297</v>
      </c>
      <c r="H178" s="220">
        <v>9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0.14999999999999999</v>
      </c>
      <c r="T178" s="227">
        <f>S178*H178</f>
        <v>1.3499999999999999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135</v>
      </c>
      <c r="AT178" s="228" t="s">
        <v>131</v>
      </c>
      <c r="AU178" s="228" t="s">
        <v>86</v>
      </c>
      <c r="AY178" s="14" t="s">
        <v>128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135</v>
      </c>
      <c r="BM178" s="228" t="s">
        <v>961</v>
      </c>
    </row>
    <row r="179" s="2" customFormat="1" ht="24.15" customHeight="1">
      <c r="A179" s="35"/>
      <c r="B179" s="36"/>
      <c r="C179" s="216" t="s">
        <v>400</v>
      </c>
      <c r="D179" s="216" t="s">
        <v>131</v>
      </c>
      <c r="E179" s="217" t="s">
        <v>381</v>
      </c>
      <c r="F179" s="218" t="s">
        <v>382</v>
      </c>
      <c r="G179" s="219" t="s">
        <v>370</v>
      </c>
      <c r="H179" s="220">
        <v>12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135</v>
      </c>
      <c r="AT179" s="228" t="s">
        <v>131</v>
      </c>
      <c r="AU179" s="228" t="s">
        <v>86</v>
      </c>
      <c r="AY179" s="14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135</v>
      </c>
      <c r="BM179" s="228" t="s">
        <v>962</v>
      </c>
    </row>
    <row r="180" s="2" customFormat="1" ht="24.15" customHeight="1">
      <c r="A180" s="35"/>
      <c r="B180" s="36"/>
      <c r="C180" s="216" t="s">
        <v>404</v>
      </c>
      <c r="D180" s="216" t="s">
        <v>131</v>
      </c>
      <c r="E180" s="217" t="s">
        <v>385</v>
      </c>
      <c r="F180" s="218" t="s">
        <v>386</v>
      </c>
      <c r="G180" s="219" t="s">
        <v>370</v>
      </c>
      <c r="H180" s="220">
        <v>42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3.0000000000000001E-05</v>
      </c>
      <c r="R180" s="226">
        <f>Q180*H180</f>
        <v>0.0012600000000000001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135</v>
      </c>
      <c r="AT180" s="228" t="s">
        <v>131</v>
      </c>
      <c r="AU180" s="228" t="s">
        <v>86</v>
      </c>
      <c r="AY180" s="14" t="s">
        <v>128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135</v>
      </c>
      <c r="BM180" s="228" t="s">
        <v>963</v>
      </c>
    </row>
    <row r="181" s="2" customFormat="1" ht="55.5" customHeight="1">
      <c r="A181" s="35"/>
      <c r="B181" s="36"/>
      <c r="C181" s="216" t="s">
        <v>408</v>
      </c>
      <c r="D181" s="216" t="s">
        <v>131</v>
      </c>
      <c r="E181" s="217" t="s">
        <v>389</v>
      </c>
      <c r="F181" s="218" t="s">
        <v>390</v>
      </c>
      <c r="G181" s="219" t="s">
        <v>297</v>
      </c>
      <c r="H181" s="220">
        <v>3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0.082000000000000003</v>
      </c>
      <c r="T181" s="227">
        <f>S181*H181</f>
        <v>0.246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135</v>
      </c>
      <c r="AT181" s="228" t="s">
        <v>131</v>
      </c>
      <c r="AU181" s="228" t="s">
        <v>86</v>
      </c>
      <c r="AY181" s="14" t="s">
        <v>128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84</v>
      </c>
      <c r="BK181" s="229">
        <f>ROUND(I181*H181,2)</f>
        <v>0</v>
      </c>
      <c r="BL181" s="14" t="s">
        <v>135</v>
      </c>
      <c r="BM181" s="228" t="s">
        <v>964</v>
      </c>
    </row>
    <row r="182" s="2" customFormat="1" ht="44.25" customHeight="1">
      <c r="A182" s="35"/>
      <c r="B182" s="36"/>
      <c r="C182" s="216" t="s">
        <v>413</v>
      </c>
      <c r="D182" s="216" t="s">
        <v>131</v>
      </c>
      <c r="E182" s="217" t="s">
        <v>393</v>
      </c>
      <c r="F182" s="218" t="s">
        <v>394</v>
      </c>
      <c r="G182" s="219" t="s">
        <v>224</v>
      </c>
      <c r="H182" s="220">
        <v>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0.40000000000000002</v>
      </c>
      <c r="R182" s="226">
        <f>Q182*H182</f>
        <v>0.40000000000000002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135</v>
      </c>
      <c r="AT182" s="228" t="s">
        <v>131</v>
      </c>
      <c r="AU182" s="228" t="s">
        <v>86</v>
      </c>
      <c r="AY182" s="14" t="s">
        <v>128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135</v>
      </c>
      <c r="BM182" s="228" t="s">
        <v>965</v>
      </c>
    </row>
    <row r="183" s="2" customFormat="1" ht="66.75" customHeight="1">
      <c r="A183" s="35"/>
      <c r="B183" s="36"/>
      <c r="C183" s="216" t="s">
        <v>417</v>
      </c>
      <c r="D183" s="216" t="s">
        <v>131</v>
      </c>
      <c r="E183" s="217" t="s">
        <v>397</v>
      </c>
      <c r="F183" s="218" t="s">
        <v>398</v>
      </c>
      <c r="G183" s="219" t="s">
        <v>370</v>
      </c>
      <c r="H183" s="220">
        <v>829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41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135</v>
      </c>
      <c r="AT183" s="228" t="s">
        <v>131</v>
      </c>
      <c r="AU183" s="228" t="s">
        <v>86</v>
      </c>
      <c r="AY183" s="14" t="s">
        <v>128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84</v>
      </c>
      <c r="BK183" s="229">
        <f>ROUND(I183*H183,2)</f>
        <v>0</v>
      </c>
      <c r="BL183" s="14" t="s">
        <v>135</v>
      </c>
      <c r="BM183" s="228" t="s">
        <v>966</v>
      </c>
    </row>
    <row r="184" s="2" customFormat="1" ht="66.75" customHeight="1">
      <c r="A184" s="35"/>
      <c r="B184" s="36"/>
      <c r="C184" s="216" t="s">
        <v>421</v>
      </c>
      <c r="D184" s="216" t="s">
        <v>131</v>
      </c>
      <c r="E184" s="217" t="s">
        <v>401</v>
      </c>
      <c r="F184" s="218" t="s">
        <v>402</v>
      </c>
      <c r="G184" s="219" t="s">
        <v>260</v>
      </c>
      <c r="H184" s="220">
        <v>104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135</v>
      </c>
      <c r="AT184" s="228" t="s">
        <v>131</v>
      </c>
      <c r="AU184" s="228" t="s">
        <v>86</v>
      </c>
      <c r="AY184" s="14" t="s">
        <v>128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135</v>
      </c>
      <c r="BM184" s="228" t="s">
        <v>967</v>
      </c>
    </row>
    <row r="185" s="2" customFormat="1" ht="66.75" customHeight="1">
      <c r="A185" s="35"/>
      <c r="B185" s="36"/>
      <c r="C185" s="216" t="s">
        <v>425</v>
      </c>
      <c r="D185" s="216" t="s">
        <v>131</v>
      </c>
      <c r="E185" s="217" t="s">
        <v>405</v>
      </c>
      <c r="F185" s="218" t="s">
        <v>406</v>
      </c>
      <c r="G185" s="219" t="s">
        <v>260</v>
      </c>
      <c r="H185" s="220">
        <v>200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135</v>
      </c>
      <c r="AT185" s="228" t="s">
        <v>131</v>
      </c>
      <c r="AU185" s="228" t="s">
        <v>86</v>
      </c>
      <c r="AY185" s="14" t="s">
        <v>128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135</v>
      </c>
      <c r="BM185" s="228" t="s">
        <v>968</v>
      </c>
    </row>
    <row r="186" s="2" customFormat="1" ht="66.75" customHeight="1">
      <c r="A186" s="35"/>
      <c r="B186" s="36"/>
      <c r="C186" s="216" t="s">
        <v>429</v>
      </c>
      <c r="D186" s="216" t="s">
        <v>131</v>
      </c>
      <c r="E186" s="217" t="s">
        <v>409</v>
      </c>
      <c r="F186" s="218" t="s">
        <v>410</v>
      </c>
      <c r="G186" s="219" t="s">
        <v>260</v>
      </c>
      <c r="H186" s="220">
        <v>8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135</v>
      </c>
      <c r="AT186" s="228" t="s">
        <v>131</v>
      </c>
      <c r="AU186" s="228" t="s">
        <v>86</v>
      </c>
      <c r="AY186" s="14" t="s">
        <v>128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135</v>
      </c>
      <c r="BM186" s="228" t="s">
        <v>969</v>
      </c>
    </row>
    <row r="187" s="12" customFormat="1" ht="22.8" customHeight="1">
      <c r="A187" s="12"/>
      <c r="B187" s="200"/>
      <c r="C187" s="201"/>
      <c r="D187" s="202" t="s">
        <v>75</v>
      </c>
      <c r="E187" s="214" t="s">
        <v>279</v>
      </c>
      <c r="F187" s="214" t="s">
        <v>412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SUM(P188:P202)</f>
        <v>0</v>
      </c>
      <c r="Q187" s="208"/>
      <c r="R187" s="209">
        <f>SUM(R188:R202)</f>
        <v>96.41592</v>
      </c>
      <c r="S187" s="208"/>
      <c r="T187" s="210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84</v>
      </c>
      <c r="AT187" s="212" t="s">
        <v>75</v>
      </c>
      <c r="AU187" s="212" t="s">
        <v>84</v>
      </c>
      <c r="AY187" s="211" t="s">
        <v>128</v>
      </c>
      <c r="BK187" s="213">
        <f>SUM(BK188:BK202)</f>
        <v>0</v>
      </c>
    </row>
    <row r="188" s="2" customFormat="1" ht="55.5" customHeight="1">
      <c r="A188" s="35"/>
      <c r="B188" s="36"/>
      <c r="C188" s="216" t="s">
        <v>433</v>
      </c>
      <c r="D188" s="216" t="s">
        <v>131</v>
      </c>
      <c r="E188" s="217" t="s">
        <v>422</v>
      </c>
      <c r="F188" s="218" t="s">
        <v>423</v>
      </c>
      <c r="G188" s="219" t="s">
        <v>260</v>
      </c>
      <c r="H188" s="220">
        <v>360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135</v>
      </c>
      <c r="AT188" s="228" t="s">
        <v>131</v>
      </c>
      <c r="AU188" s="228" t="s">
        <v>86</v>
      </c>
      <c r="AY188" s="14" t="s">
        <v>128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135</v>
      </c>
      <c r="BM188" s="228" t="s">
        <v>970</v>
      </c>
    </row>
    <row r="189" s="2" customFormat="1" ht="37.8" customHeight="1">
      <c r="A189" s="35"/>
      <c r="B189" s="36"/>
      <c r="C189" s="216" t="s">
        <v>437</v>
      </c>
      <c r="D189" s="216" t="s">
        <v>131</v>
      </c>
      <c r="E189" s="217" t="s">
        <v>430</v>
      </c>
      <c r="F189" s="218" t="s">
        <v>431</v>
      </c>
      <c r="G189" s="219" t="s">
        <v>260</v>
      </c>
      <c r="H189" s="220">
        <v>360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135</v>
      </c>
      <c r="AT189" s="228" t="s">
        <v>131</v>
      </c>
      <c r="AU189" s="228" t="s">
        <v>86</v>
      </c>
      <c r="AY189" s="14" t="s">
        <v>128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135</v>
      </c>
      <c r="BM189" s="228" t="s">
        <v>971</v>
      </c>
    </row>
    <row r="190" s="2" customFormat="1" ht="16.5" customHeight="1">
      <c r="A190" s="35"/>
      <c r="B190" s="36"/>
      <c r="C190" s="235" t="s">
        <v>441</v>
      </c>
      <c r="D190" s="235" t="s">
        <v>238</v>
      </c>
      <c r="E190" s="236" t="s">
        <v>972</v>
      </c>
      <c r="F190" s="237" t="s">
        <v>435</v>
      </c>
      <c r="G190" s="238" t="s">
        <v>241</v>
      </c>
      <c r="H190" s="239">
        <v>96.390000000000001</v>
      </c>
      <c r="I190" s="240"/>
      <c r="J190" s="241">
        <f>ROUND(I190*H190,2)</f>
        <v>0</v>
      </c>
      <c r="K190" s="242"/>
      <c r="L190" s="243"/>
      <c r="M190" s="244" t="s">
        <v>1</v>
      </c>
      <c r="N190" s="245" t="s">
        <v>41</v>
      </c>
      <c r="O190" s="88"/>
      <c r="P190" s="226">
        <f>O190*H190</f>
        <v>0</v>
      </c>
      <c r="Q190" s="226">
        <v>1</v>
      </c>
      <c r="R190" s="226">
        <f>Q190*H190</f>
        <v>96.390000000000001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165</v>
      </c>
      <c r="AT190" s="228" t="s">
        <v>238</v>
      </c>
      <c r="AU190" s="228" t="s">
        <v>86</v>
      </c>
      <c r="AY190" s="14" t="s">
        <v>128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135</v>
      </c>
      <c r="BM190" s="228" t="s">
        <v>973</v>
      </c>
    </row>
    <row r="191" s="2" customFormat="1" ht="37.8" customHeight="1">
      <c r="A191" s="35"/>
      <c r="B191" s="36"/>
      <c r="C191" s="216" t="s">
        <v>445</v>
      </c>
      <c r="D191" s="216" t="s">
        <v>131</v>
      </c>
      <c r="E191" s="217" t="s">
        <v>442</v>
      </c>
      <c r="F191" s="218" t="s">
        <v>443</v>
      </c>
      <c r="G191" s="219" t="s">
        <v>260</v>
      </c>
      <c r="H191" s="220">
        <v>360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135</v>
      </c>
      <c r="AT191" s="228" t="s">
        <v>131</v>
      </c>
      <c r="AU191" s="228" t="s">
        <v>86</v>
      </c>
      <c r="AY191" s="14" t="s">
        <v>128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135</v>
      </c>
      <c r="BM191" s="228" t="s">
        <v>974</v>
      </c>
    </row>
    <row r="192" s="2" customFormat="1" ht="16.5" customHeight="1">
      <c r="A192" s="35"/>
      <c r="B192" s="36"/>
      <c r="C192" s="235" t="s">
        <v>450</v>
      </c>
      <c r="D192" s="235" t="s">
        <v>238</v>
      </c>
      <c r="E192" s="236" t="s">
        <v>446</v>
      </c>
      <c r="F192" s="237" t="s">
        <v>447</v>
      </c>
      <c r="G192" s="238" t="s">
        <v>448</v>
      </c>
      <c r="H192" s="239">
        <v>14.039999999999999</v>
      </c>
      <c r="I192" s="240"/>
      <c r="J192" s="241">
        <f>ROUND(I192*H192,2)</f>
        <v>0</v>
      </c>
      <c r="K192" s="242"/>
      <c r="L192" s="243"/>
      <c r="M192" s="244" t="s">
        <v>1</v>
      </c>
      <c r="N192" s="245" t="s">
        <v>41</v>
      </c>
      <c r="O192" s="88"/>
      <c r="P192" s="226">
        <f>O192*H192</f>
        <v>0</v>
      </c>
      <c r="Q192" s="226">
        <v>0.001</v>
      </c>
      <c r="R192" s="226">
        <f>Q192*H192</f>
        <v>0.014039999999999999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165</v>
      </c>
      <c r="AT192" s="228" t="s">
        <v>238</v>
      </c>
      <c r="AU192" s="228" t="s">
        <v>86</v>
      </c>
      <c r="AY192" s="14" t="s">
        <v>128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135</v>
      </c>
      <c r="BM192" s="228" t="s">
        <v>975</v>
      </c>
    </row>
    <row r="193" s="2" customFormat="1" ht="24.15" customHeight="1">
      <c r="A193" s="35"/>
      <c r="B193" s="36"/>
      <c r="C193" s="216" t="s">
        <v>454</v>
      </c>
      <c r="D193" s="216" t="s">
        <v>131</v>
      </c>
      <c r="E193" s="217" t="s">
        <v>455</v>
      </c>
      <c r="F193" s="218" t="s">
        <v>456</v>
      </c>
      <c r="G193" s="219" t="s">
        <v>260</v>
      </c>
      <c r="H193" s="220">
        <v>720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135</v>
      </c>
      <c r="AT193" s="228" t="s">
        <v>131</v>
      </c>
      <c r="AU193" s="228" t="s">
        <v>86</v>
      </c>
      <c r="AY193" s="14" t="s">
        <v>128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135</v>
      </c>
      <c r="BM193" s="228" t="s">
        <v>976</v>
      </c>
    </row>
    <row r="194" s="2" customFormat="1" ht="24.15" customHeight="1">
      <c r="A194" s="35"/>
      <c r="B194" s="36"/>
      <c r="C194" s="216" t="s">
        <v>458</v>
      </c>
      <c r="D194" s="216" t="s">
        <v>131</v>
      </c>
      <c r="E194" s="217" t="s">
        <v>459</v>
      </c>
      <c r="F194" s="218" t="s">
        <v>460</v>
      </c>
      <c r="G194" s="219" t="s">
        <v>260</v>
      </c>
      <c r="H194" s="220">
        <v>720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135</v>
      </c>
      <c r="AT194" s="228" t="s">
        <v>131</v>
      </c>
      <c r="AU194" s="228" t="s">
        <v>86</v>
      </c>
      <c r="AY194" s="14" t="s">
        <v>128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135</v>
      </c>
      <c r="BM194" s="228" t="s">
        <v>977</v>
      </c>
    </row>
    <row r="195" s="2" customFormat="1" ht="21.75" customHeight="1">
      <c r="A195" s="35"/>
      <c r="B195" s="36"/>
      <c r="C195" s="216" t="s">
        <v>462</v>
      </c>
      <c r="D195" s="216" t="s">
        <v>131</v>
      </c>
      <c r="E195" s="217" t="s">
        <v>463</v>
      </c>
      <c r="F195" s="218" t="s">
        <v>464</v>
      </c>
      <c r="G195" s="219" t="s">
        <v>260</v>
      </c>
      <c r="H195" s="220">
        <v>720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135</v>
      </c>
      <c r="AT195" s="228" t="s">
        <v>131</v>
      </c>
      <c r="AU195" s="228" t="s">
        <v>86</v>
      </c>
      <c r="AY195" s="14" t="s">
        <v>128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84</v>
      </c>
      <c r="BK195" s="229">
        <f>ROUND(I195*H195,2)</f>
        <v>0</v>
      </c>
      <c r="BL195" s="14" t="s">
        <v>135</v>
      </c>
      <c r="BM195" s="228" t="s">
        <v>978</v>
      </c>
    </row>
    <row r="196" s="2" customFormat="1" ht="24.15" customHeight="1">
      <c r="A196" s="35"/>
      <c r="B196" s="36"/>
      <c r="C196" s="216" t="s">
        <v>466</v>
      </c>
      <c r="D196" s="216" t="s">
        <v>131</v>
      </c>
      <c r="E196" s="217" t="s">
        <v>467</v>
      </c>
      <c r="F196" s="218" t="s">
        <v>468</v>
      </c>
      <c r="G196" s="219" t="s">
        <v>260</v>
      </c>
      <c r="H196" s="220">
        <v>1080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135</v>
      </c>
      <c r="AT196" s="228" t="s">
        <v>131</v>
      </c>
      <c r="AU196" s="228" t="s">
        <v>86</v>
      </c>
      <c r="AY196" s="14" t="s">
        <v>128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135</v>
      </c>
      <c r="BM196" s="228" t="s">
        <v>979</v>
      </c>
    </row>
    <row r="197" s="2" customFormat="1" ht="49.05" customHeight="1">
      <c r="A197" s="35"/>
      <c r="B197" s="36"/>
      <c r="C197" s="216" t="s">
        <v>470</v>
      </c>
      <c r="D197" s="216" t="s">
        <v>131</v>
      </c>
      <c r="E197" s="217" t="s">
        <v>487</v>
      </c>
      <c r="F197" s="218" t="s">
        <v>488</v>
      </c>
      <c r="G197" s="219" t="s">
        <v>260</v>
      </c>
      <c r="H197" s="220">
        <v>360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135</v>
      </c>
      <c r="AT197" s="228" t="s">
        <v>131</v>
      </c>
      <c r="AU197" s="228" t="s">
        <v>86</v>
      </c>
      <c r="AY197" s="14" t="s">
        <v>128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135</v>
      </c>
      <c r="BM197" s="228" t="s">
        <v>980</v>
      </c>
    </row>
    <row r="198" s="2" customFormat="1" ht="24.15" customHeight="1">
      <c r="A198" s="35"/>
      <c r="B198" s="36"/>
      <c r="C198" s="216" t="s">
        <v>474</v>
      </c>
      <c r="D198" s="216" t="s">
        <v>131</v>
      </c>
      <c r="E198" s="217" t="s">
        <v>495</v>
      </c>
      <c r="F198" s="218" t="s">
        <v>496</v>
      </c>
      <c r="G198" s="219" t="s">
        <v>241</v>
      </c>
      <c r="H198" s="220">
        <v>0.010999999999999999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135</v>
      </c>
      <c r="AT198" s="228" t="s">
        <v>131</v>
      </c>
      <c r="AU198" s="228" t="s">
        <v>86</v>
      </c>
      <c r="AY198" s="14" t="s">
        <v>128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135</v>
      </c>
      <c r="BM198" s="228" t="s">
        <v>981</v>
      </c>
    </row>
    <row r="199" s="2" customFormat="1" ht="16.5" customHeight="1">
      <c r="A199" s="35"/>
      <c r="B199" s="36"/>
      <c r="C199" s="235" t="s">
        <v>478</v>
      </c>
      <c r="D199" s="235" t="s">
        <v>238</v>
      </c>
      <c r="E199" s="236" t="s">
        <v>499</v>
      </c>
      <c r="F199" s="237" t="s">
        <v>500</v>
      </c>
      <c r="G199" s="238" t="s">
        <v>448</v>
      </c>
      <c r="H199" s="239">
        <v>11.880000000000001</v>
      </c>
      <c r="I199" s="240"/>
      <c r="J199" s="241">
        <f>ROUND(I199*H199,2)</f>
        <v>0</v>
      </c>
      <c r="K199" s="242"/>
      <c r="L199" s="243"/>
      <c r="M199" s="244" t="s">
        <v>1</v>
      </c>
      <c r="N199" s="245" t="s">
        <v>41</v>
      </c>
      <c r="O199" s="88"/>
      <c r="P199" s="226">
        <f>O199*H199</f>
        <v>0</v>
      </c>
      <c r="Q199" s="226">
        <v>0.001</v>
      </c>
      <c r="R199" s="226">
        <f>Q199*H199</f>
        <v>0.011880000000000002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165</v>
      </c>
      <c r="AT199" s="228" t="s">
        <v>238</v>
      </c>
      <c r="AU199" s="228" t="s">
        <v>86</v>
      </c>
      <c r="AY199" s="14" t="s">
        <v>128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84</v>
      </c>
      <c r="BK199" s="229">
        <f>ROUND(I199*H199,2)</f>
        <v>0</v>
      </c>
      <c r="BL199" s="14" t="s">
        <v>135</v>
      </c>
      <c r="BM199" s="228" t="s">
        <v>982</v>
      </c>
    </row>
    <row r="200" s="2" customFormat="1" ht="24.15" customHeight="1">
      <c r="A200" s="35"/>
      <c r="B200" s="36"/>
      <c r="C200" s="216" t="s">
        <v>482</v>
      </c>
      <c r="D200" s="216" t="s">
        <v>131</v>
      </c>
      <c r="E200" s="217" t="s">
        <v>507</v>
      </c>
      <c r="F200" s="218" t="s">
        <v>508</v>
      </c>
      <c r="G200" s="219" t="s">
        <v>260</v>
      </c>
      <c r="H200" s="220">
        <v>2160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135</v>
      </c>
      <c r="AT200" s="228" t="s">
        <v>131</v>
      </c>
      <c r="AU200" s="228" t="s">
        <v>86</v>
      </c>
      <c r="AY200" s="14" t="s">
        <v>128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135</v>
      </c>
      <c r="BM200" s="228" t="s">
        <v>983</v>
      </c>
    </row>
    <row r="201" s="2" customFormat="1" ht="21.75" customHeight="1">
      <c r="A201" s="35"/>
      <c r="B201" s="36"/>
      <c r="C201" s="216" t="s">
        <v>486</v>
      </c>
      <c r="D201" s="216" t="s">
        <v>131</v>
      </c>
      <c r="E201" s="217" t="s">
        <v>515</v>
      </c>
      <c r="F201" s="218" t="s">
        <v>516</v>
      </c>
      <c r="G201" s="219" t="s">
        <v>260</v>
      </c>
      <c r="H201" s="220">
        <v>720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135</v>
      </c>
      <c r="AT201" s="228" t="s">
        <v>131</v>
      </c>
      <c r="AU201" s="228" t="s">
        <v>86</v>
      </c>
      <c r="AY201" s="14" t="s">
        <v>128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135</v>
      </c>
      <c r="BM201" s="228" t="s">
        <v>984</v>
      </c>
    </row>
    <row r="202" s="2" customFormat="1" ht="21.75" customHeight="1">
      <c r="A202" s="35"/>
      <c r="B202" s="36"/>
      <c r="C202" s="216" t="s">
        <v>490</v>
      </c>
      <c r="D202" s="216" t="s">
        <v>131</v>
      </c>
      <c r="E202" s="217" t="s">
        <v>523</v>
      </c>
      <c r="F202" s="218" t="s">
        <v>524</v>
      </c>
      <c r="G202" s="219" t="s">
        <v>224</v>
      </c>
      <c r="H202" s="220">
        <v>10.800000000000001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135</v>
      </c>
      <c r="AT202" s="228" t="s">
        <v>131</v>
      </c>
      <c r="AU202" s="228" t="s">
        <v>86</v>
      </c>
      <c r="AY202" s="14" t="s">
        <v>128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135</v>
      </c>
      <c r="BM202" s="228" t="s">
        <v>985</v>
      </c>
    </row>
    <row r="203" s="12" customFormat="1" ht="22.8" customHeight="1">
      <c r="A203" s="12"/>
      <c r="B203" s="200"/>
      <c r="C203" s="201"/>
      <c r="D203" s="202" t="s">
        <v>75</v>
      </c>
      <c r="E203" s="214" t="s">
        <v>86</v>
      </c>
      <c r="F203" s="214" t="s">
        <v>526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SUM(P204:P208)</f>
        <v>0</v>
      </c>
      <c r="Q203" s="208"/>
      <c r="R203" s="209">
        <f>SUM(R204:R208)</f>
        <v>48.263247200000002</v>
      </c>
      <c r="S203" s="208"/>
      <c r="T203" s="210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84</v>
      </c>
      <c r="AT203" s="212" t="s">
        <v>75</v>
      </c>
      <c r="AU203" s="212" t="s">
        <v>84</v>
      </c>
      <c r="AY203" s="211" t="s">
        <v>128</v>
      </c>
      <c r="BK203" s="213">
        <f>SUM(BK204:BK208)</f>
        <v>0</v>
      </c>
    </row>
    <row r="204" s="2" customFormat="1" ht="37.8" customHeight="1">
      <c r="A204" s="35"/>
      <c r="B204" s="36"/>
      <c r="C204" s="216" t="s">
        <v>494</v>
      </c>
      <c r="D204" s="216" t="s">
        <v>131</v>
      </c>
      <c r="E204" s="217" t="s">
        <v>528</v>
      </c>
      <c r="F204" s="218" t="s">
        <v>529</v>
      </c>
      <c r="G204" s="219" t="s">
        <v>224</v>
      </c>
      <c r="H204" s="220">
        <v>28.199999999999999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135</v>
      </c>
      <c r="AT204" s="228" t="s">
        <v>131</v>
      </c>
      <c r="AU204" s="228" t="s">
        <v>86</v>
      </c>
      <c r="AY204" s="14" t="s">
        <v>128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135</v>
      </c>
      <c r="BM204" s="228" t="s">
        <v>986</v>
      </c>
    </row>
    <row r="205" s="2" customFormat="1" ht="55.5" customHeight="1">
      <c r="A205" s="35"/>
      <c r="B205" s="36"/>
      <c r="C205" s="216" t="s">
        <v>498</v>
      </c>
      <c r="D205" s="216" t="s">
        <v>131</v>
      </c>
      <c r="E205" s="217" t="s">
        <v>532</v>
      </c>
      <c r="F205" s="218" t="s">
        <v>533</v>
      </c>
      <c r="G205" s="219" t="s">
        <v>260</v>
      </c>
      <c r="H205" s="220">
        <v>376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0.00031</v>
      </c>
      <c r="R205" s="226">
        <f>Q205*H205</f>
        <v>0.11656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135</v>
      </c>
      <c r="AT205" s="228" t="s">
        <v>131</v>
      </c>
      <c r="AU205" s="228" t="s">
        <v>86</v>
      </c>
      <c r="AY205" s="14" t="s">
        <v>128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135</v>
      </c>
      <c r="BM205" s="228" t="s">
        <v>987</v>
      </c>
    </row>
    <row r="206" s="2" customFormat="1" ht="24.15" customHeight="1">
      <c r="A206" s="35"/>
      <c r="B206" s="36"/>
      <c r="C206" s="235" t="s">
        <v>502</v>
      </c>
      <c r="D206" s="235" t="s">
        <v>238</v>
      </c>
      <c r="E206" s="236" t="s">
        <v>536</v>
      </c>
      <c r="F206" s="237" t="s">
        <v>537</v>
      </c>
      <c r="G206" s="238" t="s">
        <v>260</v>
      </c>
      <c r="H206" s="239">
        <v>445.37200000000001</v>
      </c>
      <c r="I206" s="240"/>
      <c r="J206" s="241">
        <f>ROUND(I206*H206,2)</f>
        <v>0</v>
      </c>
      <c r="K206" s="242"/>
      <c r="L206" s="243"/>
      <c r="M206" s="244" t="s">
        <v>1</v>
      </c>
      <c r="N206" s="245" t="s">
        <v>41</v>
      </c>
      <c r="O206" s="88"/>
      <c r="P206" s="226">
        <f>O206*H206</f>
        <v>0</v>
      </c>
      <c r="Q206" s="226">
        <v>0.00010000000000000001</v>
      </c>
      <c r="R206" s="226">
        <f>Q206*H206</f>
        <v>0.044537200000000006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165</v>
      </c>
      <c r="AT206" s="228" t="s">
        <v>238</v>
      </c>
      <c r="AU206" s="228" t="s">
        <v>86</v>
      </c>
      <c r="AY206" s="14" t="s">
        <v>128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84</v>
      </c>
      <c r="BK206" s="229">
        <f>ROUND(I206*H206,2)</f>
        <v>0</v>
      </c>
      <c r="BL206" s="14" t="s">
        <v>135</v>
      </c>
      <c r="BM206" s="228" t="s">
        <v>988</v>
      </c>
    </row>
    <row r="207" s="2" customFormat="1" ht="55.5" customHeight="1">
      <c r="A207" s="35"/>
      <c r="B207" s="36"/>
      <c r="C207" s="216" t="s">
        <v>506</v>
      </c>
      <c r="D207" s="216" t="s">
        <v>131</v>
      </c>
      <c r="E207" s="217" t="s">
        <v>540</v>
      </c>
      <c r="F207" s="218" t="s">
        <v>541</v>
      </c>
      <c r="G207" s="219" t="s">
        <v>370</v>
      </c>
      <c r="H207" s="220">
        <v>235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0.20469000000000001</v>
      </c>
      <c r="R207" s="226">
        <f>Q207*H207</f>
        <v>48.102150000000002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135</v>
      </c>
      <c r="AT207" s="228" t="s">
        <v>131</v>
      </c>
      <c r="AU207" s="228" t="s">
        <v>86</v>
      </c>
      <c r="AY207" s="14" t="s">
        <v>128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84</v>
      </c>
      <c r="BK207" s="229">
        <f>ROUND(I207*H207,2)</f>
        <v>0</v>
      </c>
      <c r="BL207" s="14" t="s">
        <v>135</v>
      </c>
      <c r="BM207" s="228" t="s">
        <v>989</v>
      </c>
    </row>
    <row r="208" s="2" customFormat="1" ht="24.15" customHeight="1">
      <c r="A208" s="35"/>
      <c r="B208" s="36"/>
      <c r="C208" s="216" t="s">
        <v>510</v>
      </c>
      <c r="D208" s="216" t="s">
        <v>131</v>
      </c>
      <c r="E208" s="217" t="s">
        <v>544</v>
      </c>
      <c r="F208" s="218" t="s">
        <v>545</v>
      </c>
      <c r="G208" s="219" t="s">
        <v>224</v>
      </c>
      <c r="H208" s="220">
        <v>0.47999999999999998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135</v>
      </c>
      <c r="AT208" s="228" t="s">
        <v>131</v>
      </c>
      <c r="AU208" s="228" t="s">
        <v>86</v>
      </c>
      <c r="AY208" s="14" t="s">
        <v>128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135</v>
      </c>
      <c r="BM208" s="228" t="s">
        <v>990</v>
      </c>
    </row>
    <row r="209" s="12" customFormat="1" ht="22.8" customHeight="1">
      <c r="A209" s="12"/>
      <c r="B209" s="200"/>
      <c r="C209" s="201"/>
      <c r="D209" s="202" t="s">
        <v>75</v>
      </c>
      <c r="E209" s="214" t="s">
        <v>7</v>
      </c>
      <c r="F209" s="214" t="s">
        <v>547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SUM(P210:P213)</f>
        <v>0</v>
      </c>
      <c r="Q209" s="208"/>
      <c r="R209" s="209">
        <f>SUM(R210:R213)</f>
        <v>236.61734027999998</v>
      </c>
      <c r="S209" s="208"/>
      <c r="T209" s="210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84</v>
      </c>
      <c r="AT209" s="212" t="s">
        <v>75</v>
      </c>
      <c r="AU209" s="212" t="s">
        <v>84</v>
      </c>
      <c r="AY209" s="211" t="s">
        <v>128</v>
      </c>
      <c r="BK209" s="213">
        <f>SUM(BK210:BK213)</f>
        <v>0</v>
      </c>
    </row>
    <row r="210" s="2" customFormat="1" ht="44.25" customHeight="1">
      <c r="A210" s="35"/>
      <c r="B210" s="36"/>
      <c r="C210" s="216" t="s">
        <v>514</v>
      </c>
      <c r="D210" s="216" t="s">
        <v>131</v>
      </c>
      <c r="E210" s="217" t="s">
        <v>549</v>
      </c>
      <c r="F210" s="218" t="s">
        <v>550</v>
      </c>
      <c r="G210" s="219" t="s">
        <v>260</v>
      </c>
      <c r="H210" s="220">
        <v>3170.0999999999999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0.00013999999999999999</v>
      </c>
      <c r="R210" s="226">
        <f>Q210*H210</f>
        <v>0.44381399999999993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135</v>
      </c>
      <c r="AT210" s="228" t="s">
        <v>131</v>
      </c>
      <c r="AU210" s="228" t="s">
        <v>86</v>
      </c>
      <c r="AY210" s="14" t="s">
        <v>128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135</v>
      </c>
      <c r="BM210" s="228" t="s">
        <v>991</v>
      </c>
    </row>
    <row r="211" s="2" customFormat="1" ht="16.5" customHeight="1">
      <c r="A211" s="35"/>
      <c r="B211" s="36"/>
      <c r="C211" s="235" t="s">
        <v>518</v>
      </c>
      <c r="D211" s="235" t="s">
        <v>238</v>
      </c>
      <c r="E211" s="236" t="s">
        <v>553</v>
      </c>
      <c r="F211" s="237" t="s">
        <v>554</v>
      </c>
      <c r="G211" s="238" t="s">
        <v>260</v>
      </c>
      <c r="H211" s="239">
        <v>3328.605</v>
      </c>
      <c r="I211" s="240"/>
      <c r="J211" s="241">
        <f>ROUND(I211*H211,2)</f>
        <v>0</v>
      </c>
      <c r="K211" s="242"/>
      <c r="L211" s="243"/>
      <c r="M211" s="244" t="s">
        <v>1</v>
      </c>
      <c r="N211" s="245" t="s">
        <v>41</v>
      </c>
      <c r="O211" s="88"/>
      <c r="P211" s="226">
        <f>O211*H211</f>
        <v>0</v>
      </c>
      <c r="Q211" s="226">
        <v>0.00040000000000000002</v>
      </c>
      <c r="R211" s="226">
        <f>Q211*H211</f>
        <v>1.331442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165</v>
      </c>
      <c r="AT211" s="228" t="s">
        <v>238</v>
      </c>
      <c r="AU211" s="228" t="s">
        <v>86</v>
      </c>
      <c r="AY211" s="14" t="s">
        <v>128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84</v>
      </c>
      <c r="BK211" s="229">
        <f>ROUND(I211*H211,2)</f>
        <v>0</v>
      </c>
      <c r="BL211" s="14" t="s">
        <v>135</v>
      </c>
      <c r="BM211" s="228" t="s">
        <v>992</v>
      </c>
    </row>
    <row r="212" s="2" customFormat="1" ht="24.15" customHeight="1">
      <c r="A212" s="35"/>
      <c r="B212" s="36"/>
      <c r="C212" s="216" t="s">
        <v>522</v>
      </c>
      <c r="D212" s="216" t="s">
        <v>131</v>
      </c>
      <c r="E212" s="217" t="s">
        <v>557</v>
      </c>
      <c r="F212" s="218" t="s">
        <v>558</v>
      </c>
      <c r="G212" s="219" t="s">
        <v>224</v>
      </c>
      <c r="H212" s="220">
        <v>96.531999999999996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41</v>
      </c>
      <c r="O212" s="88"/>
      <c r="P212" s="226">
        <f>O212*H212</f>
        <v>0</v>
      </c>
      <c r="Q212" s="226">
        <v>2.4327899999999998</v>
      </c>
      <c r="R212" s="226">
        <f>Q212*H212</f>
        <v>234.84208427999997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135</v>
      </c>
      <c r="AT212" s="228" t="s">
        <v>131</v>
      </c>
      <c r="AU212" s="228" t="s">
        <v>86</v>
      </c>
      <c r="AY212" s="14" t="s">
        <v>128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84</v>
      </c>
      <c r="BK212" s="229">
        <f>ROUND(I212*H212,2)</f>
        <v>0</v>
      </c>
      <c r="BL212" s="14" t="s">
        <v>135</v>
      </c>
      <c r="BM212" s="228" t="s">
        <v>993</v>
      </c>
    </row>
    <row r="213" s="2" customFormat="1" ht="37.8" customHeight="1">
      <c r="A213" s="35"/>
      <c r="B213" s="36"/>
      <c r="C213" s="216" t="s">
        <v>527</v>
      </c>
      <c r="D213" s="216" t="s">
        <v>131</v>
      </c>
      <c r="E213" s="217" t="s">
        <v>561</v>
      </c>
      <c r="F213" s="218" t="s">
        <v>562</v>
      </c>
      <c r="G213" s="219" t="s">
        <v>260</v>
      </c>
      <c r="H213" s="220">
        <v>2199.5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135</v>
      </c>
      <c r="AT213" s="228" t="s">
        <v>131</v>
      </c>
      <c r="AU213" s="228" t="s">
        <v>86</v>
      </c>
      <c r="AY213" s="14" t="s">
        <v>128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84</v>
      </c>
      <c r="BK213" s="229">
        <f>ROUND(I213*H213,2)</f>
        <v>0</v>
      </c>
      <c r="BL213" s="14" t="s">
        <v>135</v>
      </c>
      <c r="BM213" s="228" t="s">
        <v>994</v>
      </c>
    </row>
    <row r="214" s="12" customFormat="1" ht="22.8" customHeight="1">
      <c r="A214" s="12"/>
      <c r="B214" s="200"/>
      <c r="C214" s="201"/>
      <c r="D214" s="202" t="s">
        <v>75</v>
      </c>
      <c r="E214" s="214" t="s">
        <v>135</v>
      </c>
      <c r="F214" s="214" t="s">
        <v>577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SUM(P215:P218)</f>
        <v>0</v>
      </c>
      <c r="Q214" s="208"/>
      <c r="R214" s="209">
        <f>SUM(R215:R218)</f>
        <v>8.7183200000000003</v>
      </c>
      <c r="S214" s="208"/>
      <c r="T214" s="210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84</v>
      </c>
      <c r="AT214" s="212" t="s">
        <v>75</v>
      </c>
      <c r="AU214" s="212" t="s">
        <v>84</v>
      </c>
      <c r="AY214" s="211" t="s">
        <v>128</v>
      </c>
      <c r="BK214" s="213">
        <f>SUM(BK215:BK218)</f>
        <v>0</v>
      </c>
    </row>
    <row r="215" s="2" customFormat="1" ht="33" customHeight="1">
      <c r="A215" s="35"/>
      <c r="B215" s="36"/>
      <c r="C215" s="216" t="s">
        <v>531</v>
      </c>
      <c r="D215" s="216" t="s">
        <v>131</v>
      </c>
      <c r="E215" s="217" t="s">
        <v>579</v>
      </c>
      <c r="F215" s="218" t="s">
        <v>580</v>
      </c>
      <c r="G215" s="219" t="s">
        <v>224</v>
      </c>
      <c r="H215" s="220">
        <v>2.96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41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135</v>
      </c>
      <c r="AT215" s="228" t="s">
        <v>131</v>
      </c>
      <c r="AU215" s="228" t="s">
        <v>86</v>
      </c>
      <c r="AY215" s="14" t="s">
        <v>128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84</v>
      </c>
      <c r="BK215" s="229">
        <f>ROUND(I215*H215,2)</f>
        <v>0</v>
      </c>
      <c r="BL215" s="14" t="s">
        <v>135</v>
      </c>
      <c r="BM215" s="228" t="s">
        <v>995</v>
      </c>
    </row>
    <row r="216" s="2" customFormat="1" ht="24.15" customHeight="1">
      <c r="A216" s="35"/>
      <c r="B216" s="36"/>
      <c r="C216" s="216" t="s">
        <v>535</v>
      </c>
      <c r="D216" s="216" t="s">
        <v>131</v>
      </c>
      <c r="E216" s="217" t="s">
        <v>583</v>
      </c>
      <c r="F216" s="218" t="s">
        <v>584</v>
      </c>
      <c r="G216" s="219" t="s">
        <v>297</v>
      </c>
      <c r="H216" s="220">
        <v>20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0.22394</v>
      </c>
      <c r="R216" s="226">
        <f>Q216*H216</f>
        <v>4.4787999999999997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135</v>
      </c>
      <c r="AT216" s="228" t="s">
        <v>131</v>
      </c>
      <c r="AU216" s="228" t="s">
        <v>86</v>
      </c>
      <c r="AY216" s="14" t="s">
        <v>128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135</v>
      </c>
      <c r="BM216" s="228" t="s">
        <v>996</v>
      </c>
    </row>
    <row r="217" s="2" customFormat="1" ht="24.15" customHeight="1">
      <c r="A217" s="35"/>
      <c r="B217" s="36"/>
      <c r="C217" s="235" t="s">
        <v>539</v>
      </c>
      <c r="D217" s="235" t="s">
        <v>238</v>
      </c>
      <c r="E217" s="236" t="s">
        <v>587</v>
      </c>
      <c r="F217" s="237" t="s">
        <v>588</v>
      </c>
      <c r="G217" s="238" t="s">
        <v>297</v>
      </c>
      <c r="H217" s="239">
        <v>20</v>
      </c>
      <c r="I217" s="240"/>
      <c r="J217" s="241">
        <f>ROUND(I217*H217,2)</f>
        <v>0</v>
      </c>
      <c r="K217" s="242"/>
      <c r="L217" s="243"/>
      <c r="M217" s="244" t="s">
        <v>1</v>
      </c>
      <c r="N217" s="245" t="s">
        <v>41</v>
      </c>
      <c r="O217" s="88"/>
      <c r="P217" s="226">
        <f>O217*H217</f>
        <v>0</v>
      </c>
      <c r="Q217" s="226">
        <v>0.052999999999999998</v>
      </c>
      <c r="R217" s="226">
        <f>Q217*H217</f>
        <v>1.0600000000000001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165</v>
      </c>
      <c r="AT217" s="228" t="s">
        <v>238</v>
      </c>
      <c r="AU217" s="228" t="s">
        <v>86</v>
      </c>
      <c r="AY217" s="14" t="s">
        <v>128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84</v>
      </c>
      <c r="BK217" s="229">
        <f>ROUND(I217*H217,2)</f>
        <v>0</v>
      </c>
      <c r="BL217" s="14" t="s">
        <v>135</v>
      </c>
      <c r="BM217" s="228" t="s">
        <v>997</v>
      </c>
    </row>
    <row r="218" s="2" customFormat="1" ht="44.25" customHeight="1">
      <c r="A218" s="35"/>
      <c r="B218" s="36"/>
      <c r="C218" s="216" t="s">
        <v>543</v>
      </c>
      <c r="D218" s="216" t="s">
        <v>131</v>
      </c>
      <c r="E218" s="217" t="s">
        <v>591</v>
      </c>
      <c r="F218" s="218" t="s">
        <v>592</v>
      </c>
      <c r="G218" s="219" t="s">
        <v>297</v>
      </c>
      <c r="H218" s="220">
        <v>18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41</v>
      </c>
      <c r="O218" s="88"/>
      <c r="P218" s="226">
        <f>O218*H218</f>
        <v>0</v>
      </c>
      <c r="Q218" s="226">
        <v>0.17663999999999999</v>
      </c>
      <c r="R218" s="226">
        <f>Q218*H218</f>
        <v>3.1795199999999997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135</v>
      </c>
      <c r="AT218" s="228" t="s">
        <v>131</v>
      </c>
      <c r="AU218" s="228" t="s">
        <v>86</v>
      </c>
      <c r="AY218" s="14" t="s">
        <v>128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84</v>
      </c>
      <c r="BK218" s="229">
        <f>ROUND(I218*H218,2)</f>
        <v>0</v>
      </c>
      <c r="BL218" s="14" t="s">
        <v>135</v>
      </c>
      <c r="BM218" s="228" t="s">
        <v>998</v>
      </c>
    </row>
    <row r="219" s="12" customFormat="1" ht="22.8" customHeight="1">
      <c r="A219" s="12"/>
      <c r="B219" s="200"/>
      <c r="C219" s="201"/>
      <c r="D219" s="202" t="s">
        <v>75</v>
      </c>
      <c r="E219" s="214" t="s">
        <v>127</v>
      </c>
      <c r="F219" s="214" t="s">
        <v>594</v>
      </c>
      <c r="G219" s="201"/>
      <c r="H219" s="201"/>
      <c r="I219" s="204"/>
      <c r="J219" s="215">
        <f>BK219</f>
        <v>0</v>
      </c>
      <c r="K219" s="201"/>
      <c r="L219" s="206"/>
      <c r="M219" s="207"/>
      <c r="N219" s="208"/>
      <c r="O219" s="208"/>
      <c r="P219" s="209">
        <f>SUM(P220:P239)</f>
        <v>0</v>
      </c>
      <c r="Q219" s="208"/>
      <c r="R219" s="209">
        <f>SUM(R220:R239)</f>
        <v>209.90187</v>
      </c>
      <c r="S219" s="208"/>
      <c r="T219" s="210">
        <f>SUM(T220:T239)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1" t="s">
        <v>84</v>
      </c>
      <c r="AT219" s="212" t="s">
        <v>75</v>
      </c>
      <c r="AU219" s="212" t="s">
        <v>84</v>
      </c>
      <c r="AY219" s="211" t="s">
        <v>128</v>
      </c>
      <c r="BK219" s="213">
        <f>SUM(BK220:BK239)</f>
        <v>0</v>
      </c>
    </row>
    <row r="220" s="2" customFormat="1" ht="24.15" customHeight="1">
      <c r="A220" s="35"/>
      <c r="B220" s="36"/>
      <c r="C220" s="216" t="s">
        <v>548</v>
      </c>
      <c r="D220" s="216" t="s">
        <v>131</v>
      </c>
      <c r="E220" s="217" t="s">
        <v>596</v>
      </c>
      <c r="F220" s="218" t="s">
        <v>597</v>
      </c>
      <c r="G220" s="219" t="s">
        <v>260</v>
      </c>
      <c r="H220" s="220">
        <v>453.35000000000002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41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135</v>
      </c>
      <c r="AT220" s="228" t="s">
        <v>131</v>
      </c>
      <c r="AU220" s="228" t="s">
        <v>86</v>
      </c>
      <c r="AY220" s="14" t="s">
        <v>128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84</v>
      </c>
      <c r="BK220" s="229">
        <f>ROUND(I220*H220,2)</f>
        <v>0</v>
      </c>
      <c r="BL220" s="14" t="s">
        <v>135</v>
      </c>
      <c r="BM220" s="228" t="s">
        <v>999</v>
      </c>
    </row>
    <row r="221" s="2" customFormat="1" ht="24.15" customHeight="1">
      <c r="A221" s="35"/>
      <c r="B221" s="36"/>
      <c r="C221" s="216" t="s">
        <v>552</v>
      </c>
      <c r="D221" s="216" t="s">
        <v>131</v>
      </c>
      <c r="E221" s="217" t="s">
        <v>600</v>
      </c>
      <c r="F221" s="218" t="s">
        <v>597</v>
      </c>
      <c r="G221" s="219" t="s">
        <v>260</v>
      </c>
      <c r="H221" s="220">
        <v>2537.5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41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135</v>
      </c>
      <c r="AT221" s="228" t="s">
        <v>131</v>
      </c>
      <c r="AU221" s="228" t="s">
        <v>86</v>
      </c>
      <c r="AY221" s="14" t="s">
        <v>128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84</v>
      </c>
      <c r="BK221" s="229">
        <f>ROUND(I221*H221,2)</f>
        <v>0</v>
      </c>
      <c r="BL221" s="14" t="s">
        <v>135</v>
      </c>
      <c r="BM221" s="228" t="s">
        <v>1000</v>
      </c>
    </row>
    <row r="222" s="2" customFormat="1" ht="33" customHeight="1">
      <c r="A222" s="35"/>
      <c r="B222" s="36"/>
      <c r="C222" s="216" t="s">
        <v>556</v>
      </c>
      <c r="D222" s="216" t="s">
        <v>131</v>
      </c>
      <c r="E222" s="217" t="s">
        <v>603</v>
      </c>
      <c r="F222" s="218" t="s">
        <v>604</v>
      </c>
      <c r="G222" s="219" t="s">
        <v>260</v>
      </c>
      <c r="H222" s="220">
        <v>381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41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135</v>
      </c>
      <c r="AT222" s="228" t="s">
        <v>131</v>
      </c>
      <c r="AU222" s="228" t="s">
        <v>86</v>
      </c>
      <c r="AY222" s="14" t="s">
        <v>128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84</v>
      </c>
      <c r="BK222" s="229">
        <f>ROUND(I222*H222,2)</f>
        <v>0</v>
      </c>
      <c r="BL222" s="14" t="s">
        <v>135</v>
      </c>
      <c r="BM222" s="228" t="s">
        <v>1001</v>
      </c>
    </row>
    <row r="223" s="2" customFormat="1" ht="37.8" customHeight="1">
      <c r="A223" s="35"/>
      <c r="B223" s="36"/>
      <c r="C223" s="216" t="s">
        <v>560</v>
      </c>
      <c r="D223" s="216" t="s">
        <v>131</v>
      </c>
      <c r="E223" s="217" t="s">
        <v>607</v>
      </c>
      <c r="F223" s="218" t="s">
        <v>608</v>
      </c>
      <c r="G223" s="219" t="s">
        <v>260</v>
      </c>
      <c r="H223" s="220">
        <v>1773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41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135</v>
      </c>
      <c r="AT223" s="228" t="s">
        <v>131</v>
      </c>
      <c r="AU223" s="228" t="s">
        <v>86</v>
      </c>
      <c r="AY223" s="14" t="s">
        <v>128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84</v>
      </c>
      <c r="BK223" s="229">
        <f>ROUND(I223*H223,2)</f>
        <v>0</v>
      </c>
      <c r="BL223" s="14" t="s">
        <v>135</v>
      </c>
      <c r="BM223" s="228" t="s">
        <v>1002</v>
      </c>
    </row>
    <row r="224" s="2" customFormat="1" ht="37.8" customHeight="1">
      <c r="A224" s="35"/>
      <c r="B224" s="36"/>
      <c r="C224" s="216" t="s">
        <v>565</v>
      </c>
      <c r="D224" s="216" t="s">
        <v>131</v>
      </c>
      <c r="E224" s="217" t="s">
        <v>1003</v>
      </c>
      <c r="F224" s="218" t="s">
        <v>1004</v>
      </c>
      <c r="G224" s="219" t="s">
        <v>260</v>
      </c>
      <c r="H224" s="220">
        <v>141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41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135</v>
      </c>
      <c r="AT224" s="228" t="s">
        <v>131</v>
      </c>
      <c r="AU224" s="228" t="s">
        <v>86</v>
      </c>
      <c r="AY224" s="14" t="s">
        <v>128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84</v>
      </c>
      <c r="BK224" s="229">
        <f>ROUND(I224*H224,2)</f>
        <v>0</v>
      </c>
      <c r="BL224" s="14" t="s">
        <v>135</v>
      </c>
      <c r="BM224" s="228" t="s">
        <v>1005</v>
      </c>
    </row>
    <row r="225" s="2" customFormat="1" ht="37.8" customHeight="1">
      <c r="A225" s="35"/>
      <c r="B225" s="36"/>
      <c r="C225" s="216" t="s">
        <v>569</v>
      </c>
      <c r="D225" s="216" t="s">
        <v>131</v>
      </c>
      <c r="E225" s="217" t="s">
        <v>611</v>
      </c>
      <c r="F225" s="218" t="s">
        <v>612</v>
      </c>
      <c r="G225" s="219" t="s">
        <v>260</v>
      </c>
      <c r="H225" s="220">
        <v>1773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41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135</v>
      </c>
      <c r="AT225" s="228" t="s">
        <v>131</v>
      </c>
      <c r="AU225" s="228" t="s">
        <v>86</v>
      </c>
      <c r="AY225" s="14" t="s">
        <v>128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84</v>
      </c>
      <c r="BK225" s="229">
        <f>ROUND(I225*H225,2)</f>
        <v>0</v>
      </c>
      <c r="BL225" s="14" t="s">
        <v>135</v>
      </c>
      <c r="BM225" s="228" t="s">
        <v>1006</v>
      </c>
    </row>
    <row r="226" s="2" customFormat="1" ht="37.8" customHeight="1">
      <c r="A226" s="35"/>
      <c r="B226" s="36"/>
      <c r="C226" s="216" t="s">
        <v>573</v>
      </c>
      <c r="D226" s="216" t="s">
        <v>131</v>
      </c>
      <c r="E226" s="217" t="s">
        <v>1007</v>
      </c>
      <c r="F226" s="218" t="s">
        <v>1008</v>
      </c>
      <c r="G226" s="219" t="s">
        <v>260</v>
      </c>
      <c r="H226" s="220">
        <v>45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135</v>
      </c>
      <c r="AT226" s="228" t="s">
        <v>131</v>
      </c>
      <c r="AU226" s="228" t="s">
        <v>86</v>
      </c>
      <c r="AY226" s="14" t="s">
        <v>128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84</v>
      </c>
      <c r="BK226" s="229">
        <f>ROUND(I226*H226,2)</f>
        <v>0</v>
      </c>
      <c r="BL226" s="14" t="s">
        <v>135</v>
      </c>
      <c r="BM226" s="228" t="s">
        <v>1009</v>
      </c>
    </row>
    <row r="227" s="2" customFormat="1" ht="24.15" customHeight="1">
      <c r="A227" s="35"/>
      <c r="B227" s="36"/>
      <c r="C227" s="216" t="s">
        <v>578</v>
      </c>
      <c r="D227" s="216" t="s">
        <v>131</v>
      </c>
      <c r="E227" s="217" t="s">
        <v>619</v>
      </c>
      <c r="F227" s="218" t="s">
        <v>620</v>
      </c>
      <c r="G227" s="219" t="s">
        <v>260</v>
      </c>
      <c r="H227" s="220">
        <v>1773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41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135</v>
      </c>
      <c r="AT227" s="228" t="s">
        <v>131</v>
      </c>
      <c r="AU227" s="228" t="s">
        <v>86</v>
      </c>
      <c r="AY227" s="14" t="s">
        <v>128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84</v>
      </c>
      <c r="BK227" s="229">
        <f>ROUND(I227*H227,2)</f>
        <v>0</v>
      </c>
      <c r="BL227" s="14" t="s">
        <v>135</v>
      </c>
      <c r="BM227" s="228" t="s">
        <v>1010</v>
      </c>
    </row>
    <row r="228" s="2" customFormat="1" ht="24.15" customHeight="1">
      <c r="A228" s="35"/>
      <c r="B228" s="36"/>
      <c r="C228" s="216" t="s">
        <v>582</v>
      </c>
      <c r="D228" s="216" t="s">
        <v>131</v>
      </c>
      <c r="E228" s="217" t="s">
        <v>623</v>
      </c>
      <c r="F228" s="218" t="s">
        <v>624</v>
      </c>
      <c r="G228" s="219" t="s">
        <v>260</v>
      </c>
      <c r="H228" s="220">
        <v>1773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41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135</v>
      </c>
      <c r="AT228" s="228" t="s">
        <v>131</v>
      </c>
      <c r="AU228" s="228" t="s">
        <v>86</v>
      </c>
      <c r="AY228" s="14" t="s">
        <v>128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84</v>
      </c>
      <c r="BK228" s="229">
        <f>ROUND(I228*H228,2)</f>
        <v>0</v>
      </c>
      <c r="BL228" s="14" t="s">
        <v>135</v>
      </c>
      <c r="BM228" s="228" t="s">
        <v>1011</v>
      </c>
    </row>
    <row r="229" s="2" customFormat="1" ht="44.25" customHeight="1">
      <c r="A229" s="35"/>
      <c r="B229" s="36"/>
      <c r="C229" s="216" t="s">
        <v>586</v>
      </c>
      <c r="D229" s="216" t="s">
        <v>131</v>
      </c>
      <c r="E229" s="217" t="s">
        <v>627</v>
      </c>
      <c r="F229" s="218" t="s">
        <v>628</v>
      </c>
      <c r="G229" s="219" t="s">
        <v>260</v>
      </c>
      <c r="H229" s="220">
        <v>1773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41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135</v>
      </c>
      <c r="AT229" s="228" t="s">
        <v>131</v>
      </c>
      <c r="AU229" s="228" t="s">
        <v>86</v>
      </c>
      <c r="AY229" s="14" t="s">
        <v>128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84</v>
      </c>
      <c r="BK229" s="229">
        <f>ROUND(I229*H229,2)</f>
        <v>0</v>
      </c>
      <c r="BL229" s="14" t="s">
        <v>135</v>
      </c>
      <c r="BM229" s="228" t="s">
        <v>1012</v>
      </c>
    </row>
    <row r="230" s="2" customFormat="1" ht="55.5" customHeight="1">
      <c r="A230" s="35"/>
      <c r="B230" s="36"/>
      <c r="C230" s="216" t="s">
        <v>590</v>
      </c>
      <c r="D230" s="216" t="s">
        <v>131</v>
      </c>
      <c r="E230" s="217" t="s">
        <v>1013</v>
      </c>
      <c r="F230" s="218" t="s">
        <v>1014</v>
      </c>
      <c r="G230" s="219" t="s">
        <v>260</v>
      </c>
      <c r="H230" s="220">
        <v>23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41</v>
      </c>
      <c r="O230" s="88"/>
      <c r="P230" s="226">
        <f>O230*H230</f>
        <v>0</v>
      </c>
      <c r="Q230" s="226">
        <v>0.19536000000000001</v>
      </c>
      <c r="R230" s="226">
        <f>Q230*H230</f>
        <v>4.4932800000000004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135</v>
      </c>
      <c r="AT230" s="228" t="s">
        <v>131</v>
      </c>
      <c r="AU230" s="228" t="s">
        <v>86</v>
      </c>
      <c r="AY230" s="14" t="s">
        <v>128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84</v>
      </c>
      <c r="BK230" s="229">
        <f>ROUND(I230*H230,2)</f>
        <v>0</v>
      </c>
      <c r="BL230" s="14" t="s">
        <v>135</v>
      </c>
      <c r="BM230" s="228" t="s">
        <v>1015</v>
      </c>
    </row>
    <row r="231" s="2" customFormat="1" ht="16.5" customHeight="1">
      <c r="A231" s="35"/>
      <c r="B231" s="36"/>
      <c r="C231" s="235" t="s">
        <v>595</v>
      </c>
      <c r="D231" s="235" t="s">
        <v>238</v>
      </c>
      <c r="E231" s="236" t="s">
        <v>1016</v>
      </c>
      <c r="F231" s="237" t="s">
        <v>1017</v>
      </c>
      <c r="G231" s="238" t="s">
        <v>260</v>
      </c>
      <c r="H231" s="239">
        <v>23.460000000000001</v>
      </c>
      <c r="I231" s="240"/>
      <c r="J231" s="241">
        <f>ROUND(I231*H231,2)</f>
        <v>0</v>
      </c>
      <c r="K231" s="242"/>
      <c r="L231" s="243"/>
      <c r="M231" s="244" t="s">
        <v>1</v>
      </c>
      <c r="N231" s="245" t="s">
        <v>41</v>
      </c>
      <c r="O231" s="88"/>
      <c r="P231" s="226">
        <f>O231*H231</f>
        <v>0</v>
      </c>
      <c r="Q231" s="226">
        <v>0.222</v>
      </c>
      <c r="R231" s="226">
        <f>Q231*H231</f>
        <v>5.2081200000000001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165</v>
      </c>
      <c r="AT231" s="228" t="s">
        <v>238</v>
      </c>
      <c r="AU231" s="228" t="s">
        <v>86</v>
      </c>
      <c r="AY231" s="14" t="s">
        <v>128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84</v>
      </c>
      <c r="BK231" s="229">
        <f>ROUND(I231*H231,2)</f>
        <v>0</v>
      </c>
      <c r="BL231" s="14" t="s">
        <v>135</v>
      </c>
      <c r="BM231" s="228" t="s">
        <v>1018</v>
      </c>
    </row>
    <row r="232" s="2" customFormat="1" ht="78" customHeight="1">
      <c r="A232" s="35"/>
      <c r="B232" s="36"/>
      <c r="C232" s="216" t="s">
        <v>599</v>
      </c>
      <c r="D232" s="216" t="s">
        <v>131</v>
      </c>
      <c r="E232" s="217" t="s">
        <v>1019</v>
      </c>
      <c r="F232" s="218" t="s">
        <v>1020</v>
      </c>
      <c r="G232" s="219" t="s">
        <v>260</v>
      </c>
      <c r="H232" s="220">
        <v>381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41</v>
      </c>
      <c r="O232" s="88"/>
      <c r="P232" s="226">
        <f>O232*H232</f>
        <v>0</v>
      </c>
      <c r="Q232" s="226">
        <v>0.085650000000000004</v>
      </c>
      <c r="R232" s="226">
        <f>Q232*H232</f>
        <v>32.632649999999998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135</v>
      </c>
      <c r="AT232" s="228" t="s">
        <v>131</v>
      </c>
      <c r="AU232" s="228" t="s">
        <v>86</v>
      </c>
      <c r="AY232" s="14" t="s">
        <v>128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84</v>
      </c>
      <c r="BK232" s="229">
        <f>ROUND(I232*H232,2)</f>
        <v>0</v>
      </c>
      <c r="BL232" s="14" t="s">
        <v>135</v>
      </c>
      <c r="BM232" s="228" t="s">
        <v>1021</v>
      </c>
    </row>
    <row r="233" s="2" customFormat="1" ht="21.75" customHeight="1">
      <c r="A233" s="35"/>
      <c r="B233" s="36"/>
      <c r="C233" s="235" t="s">
        <v>602</v>
      </c>
      <c r="D233" s="235" t="s">
        <v>238</v>
      </c>
      <c r="E233" s="236" t="s">
        <v>635</v>
      </c>
      <c r="F233" s="237" t="s">
        <v>636</v>
      </c>
      <c r="G233" s="238" t="s">
        <v>260</v>
      </c>
      <c r="H233" s="239">
        <v>369.85199999999998</v>
      </c>
      <c r="I233" s="240"/>
      <c r="J233" s="241">
        <f>ROUND(I233*H233,2)</f>
        <v>0</v>
      </c>
      <c r="K233" s="242"/>
      <c r="L233" s="243"/>
      <c r="M233" s="244" t="s">
        <v>1</v>
      </c>
      <c r="N233" s="245" t="s">
        <v>41</v>
      </c>
      <c r="O233" s="88"/>
      <c r="P233" s="226">
        <f>O233*H233</f>
        <v>0</v>
      </c>
      <c r="Q233" s="226">
        <v>0.17599999999999999</v>
      </c>
      <c r="R233" s="226">
        <f>Q233*H233</f>
        <v>65.093951999999987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165</v>
      </c>
      <c r="AT233" s="228" t="s">
        <v>238</v>
      </c>
      <c r="AU233" s="228" t="s">
        <v>86</v>
      </c>
      <c r="AY233" s="14" t="s">
        <v>128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84</v>
      </c>
      <c r="BK233" s="229">
        <f>ROUND(I233*H233,2)</f>
        <v>0</v>
      </c>
      <c r="BL233" s="14" t="s">
        <v>135</v>
      </c>
      <c r="BM233" s="228" t="s">
        <v>1022</v>
      </c>
    </row>
    <row r="234" s="2" customFormat="1" ht="24.15" customHeight="1">
      <c r="A234" s="35"/>
      <c r="B234" s="36"/>
      <c r="C234" s="235" t="s">
        <v>606</v>
      </c>
      <c r="D234" s="235" t="s">
        <v>238</v>
      </c>
      <c r="E234" s="236" t="s">
        <v>639</v>
      </c>
      <c r="F234" s="237" t="s">
        <v>640</v>
      </c>
      <c r="G234" s="238" t="s">
        <v>260</v>
      </c>
      <c r="H234" s="239">
        <v>18.952000000000002</v>
      </c>
      <c r="I234" s="240"/>
      <c r="J234" s="241">
        <f>ROUND(I234*H234,2)</f>
        <v>0</v>
      </c>
      <c r="K234" s="242"/>
      <c r="L234" s="243"/>
      <c r="M234" s="244" t="s">
        <v>1</v>
      </c>
      <c r="N234" s="245" t="s">
        <v>41</v>
      </c>
      <c r="O234" s="88"/>
      <c r="P234" s="226">
        <f>O234*H234</f>
        <v>0</v>
      </c>
      <c r="Q234" s="226">
        <v>0.17499999999999999</v>
      </c>
      <c r="R234" s="226">
        <f>Q234*H234</f>
        <v>3.3166000000000002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165</v>
      </c>
      <c r="AT234" s="228" t="s">
        <v>238</v>
      </c>
      <c r="AU234" s="228" t="s">
        <v>86</v>
      </c>
      <c r="AY234" s="14" t="s">
        <v>128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84</v>
      </c>
      <c r="BK234" s="229">
        <f>ROUND(I234*H234,2)</f>
        <v>0</v>
      </c>
      <c r="BL234" s="14" t="s">
        <v>135</v>
      </c>
      <c r="BM234" s="228" t="s">
        <v>1023</v>
      </c>
    </row>
    <row r="235" s="2" customFormat="1" ht="78" customHeight="1">
      <c r="A235" s="35"/>
      <c r="B235" s="36"/>
      <c r="C235" s="216" t="s">
        <v>610</v>
      </c>
      <c r="D235" s="216" t="s">
        <v>131</v>
      </c>
      <c r="E235" s="217" t="s">
        <v>643</v>
      </c>
      <c r="F235" s="218" t="s">
        <v>1024</v>
      </c>
      <c r="G235" s="219" t="s">
        <v>260</v>
      </c>
      <c r="H235" s="220">
        <v>280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41</v>
      </c>
      <c r="O235" s="88"/>
      <c r="P235" s="226">
        <f>O235*H235</f>
        <v>0</v>
      </c>
      <c r="Q235" s="226">
        <v>0.11162</v>
      </c>
      <c r="R235" s="226">
        <f>Q235*H235</f>
        <v>31.253599999999999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135</v>
      </c>
      <c r="AT235" s="228" t="s">
        <v>131</v>
      </c>
      <c r="AU235" s="228" t="s">
        <v>86</v>
      </c>
      <c r="AY235" s="14" t="s">
        <v>128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84</v>
      </c>
      <c r="BK235" s="229">
        <f>ROUND(I235*H235,2)</f>
        <v>0</v>
      </c>
      <c r="BL235" s="14" t="s">
        <v>135</v>
      </c>
      <c r="BM235" s="228" t="s">
        <v>1025</v>
      </c>
    </row>
    <row r="236" s="2" customFormat="1" ht="21.75" customHeight="1">
      <c r="A236" s="35"/>
      <c r="B236" s="36"/>
      <c r="C236" s="235" t="s">
        <v>614</v>
      </c>
      <c r="D236" s="235" t="s">
        <v>238</v>
      </c>
      <c r="E236" s="236" t="s">
        <v>635</v>
      </c>
      <c r="F236" s="237" t="s">
        <v>636</v>
      </c>
      <c r="G236" s="238" t="s">
        <v>260</v>
      </c>
      <c r="H236" s="239">
        <v>227.868</v>
      </c>
      <c r="I236" s="240"/>
      <c r="J236" s="241">
        <f>ROUND(I236*H236,2)</f>
        <v>0</v>
      </c>
      <c r="K236" s="242"/>
      <c r="L236" s="243"/>
      <c r="M236" s="244" t="s">
        <v>1</v>
      </c>
      <c r="N236" s="245" t="s">
        <v>41</v>
      </c>
      <c r="O236" s="88"/>
      <c r="P236" s="226">
        <f>O236*H236</f>
        <v>0</v>
      </c>
      <c r="Q236" s="226">
        <v>0.17599999999999999</v>
      </c>
      <c r="R236" s="226">
        <f>Q236*H236</f>
        <v>40.104768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165</v>
      </c>
      <c r="AT236" s="228" t="s">
        <v>238</v>
      </c>
      <c r="AU236" s="228" t="s">
        <v>86</v>
      </c>
      <c r="AY236" s="14" t="s">
        <v>128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84</v>
      </c>
      <c r="BK236" s="229">
        <f>ROUND(I236*H236,2)</f>
        <v>0</v>
      </c>
      <c r="BL236" s="14" t="s">
        <v>135</v>
      </c>
      <c r="BM236" s="228" t="s">
        <v>1026</v>
      </c>
    </row>
    <row r="237" s="2" customFormat="1" ht="24.15" customHeight="1">
      <c r="A237" s="35"/>
      <c r="B237" s="36"/>
      <c r="C237" s="235" t="s">
        <v>618</v>
      </c>
      <c r="D237" s="235" t="s">
        <v>238</v>
      </c>
      <c r="E237" s="236" t="s">
        <v>639</v>
      </c>
      <c r="F237" s="237" t="s">
        <v>640</v>
      </c>
      <c r="G237" s="238" t="s">
        <v>260</v>
      </c>
      <c r="H237" s="239">
        <v>57.731999999999999</v>
      </c>
      <c r="I237" s="240"/>
      <c r="J237" s="241">
        <f>ROUND(I237*H237,2)</f>
        <v>0</v>
      </c>
      <c r="K237" s="242"/>
      <c r="L237" s="243"/>
      <c r="M237" s="244" t="s">
        <v>1</v>
      </c>
      <c r="N237" s="245" t="s">
        <v>41</v>
      </c>
      <c r="O237" s="88"/>
      <c r="P237" s="226">
        <f>O237*H237</f>
        <v>0</v>
      </c>
      <c r="Q237" s="226">
        <v>0.17499999999999999</v>
      </c>
      <c r="R237" s="226">
        <f>Q237*H237</f>
        <v>10.1031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165</v>
      </c>
      <c r="AT237" s="228" t="s">
        <v>238</v>
      </c>
      <c r="AU237" s="228" t="s">
        <v>86</v>
      </c>
      <c r="AY237" s="14" t="s">
        <v>128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84</v>
      </c>
      <c r="BK237" s="229">
        <f>ROUND(I237*H237,2)</f>
        <v>0</v>
      </c>
      <c r="BL237" s="14" t="s">
        <v>135</v>
      </c>
      <c r="BM237" s="228" t="s">
        <v>1027</v>
      </c>
    </row>
    <row r="238" s="2" customFormat="1" ht="66.75" customHeight="1">
      <c r="A238" s="35"/>
      <c r="B238" s="36"/>
      <c r="C238" s="216" t="s">
        <v>622</v>
      </c>
      <c r="D238" s="216" t="s">
        <v>131</v>
      </c>
      <c r="E238" s="217" t="s">
        <v>1028</v>
      </c>
      <c r="F238" s="218" t="s">
        <v>1029</v>
      </c>
      <c r="G238" s="219" t="s">
        <v>260</v>
      </c>
      <c r="H238" s="220">
        <v>58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41</v>
      </c>
      <c r="O238" s="88"/>
      <c r="P238" s="226">
        <f>O238*H238</f>
        <v>0</v>
      </c>
      <c r="Q238" s="226">
        <v>0.088800000000000004</v>
      </c>
      <c r="R238" s="226">
        <f>Q238*H238</f>
        <v>5.1504000000000003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135</v>
      </c>
      <c r="AT238" s="228" t="s">
        <v>131</v>
      </c>
      <c r="AU238" s="228" t="s">
        <v>86</v>
      </c>
      <c r="AY238" s="14" t="s">
        <v>128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84</v>
      </c>
      <c r="BK238" s="229">
        <f>ROUND(I238*H238,2)</f>
        <v>0</v>
      </c>
      <c r="BL238" s="14" t="s">
        <v>135</v>
      </c>
      <c r="BM238" s="228" t="s">
        <v>1030</v>
      </c>
    </row>
    <row r="239" s="2" customFormat="1" ht="16.5" customHeight="1">
      <c r="A239" s="35"/>
      <c r="B239" s="36"/>
      <c r="C239" s="235" t="s">
        <v>626</v>
      </c>
      <c r="D239" s="235" t="s">
        <v>238</v>
      </c>
      <c r="E239" s="236" t="s">
        <v>1031</v>
      </c>
      <c r="F239" s="237" t="s">
        <v>1032</v>
      </c>
      <c r="G239" s="238" t="s">
        <v>260</v>
      </c>
      <c r="H239" s="239">
        <v>59.740000000000002</v>
      </c>
      <c r="I239" s="240"/>
      <c r="J239" s="241">
        <f>ROUND(I239*H239,2)</f>
        <v>0</v>
      </c>
      <c r="K239" s="242"/>
      <c r="L239" s="243"/>
      <c r="M239" s="244" t="s">
        <v>1</v>
      </c>
      <c r="N239" s="245" t="s">
        <v>41</v>
      </c>
      <c r="O239" s="88"/>
      <c r="P239" s="226">
        <f>O239*H239</f>
        <v>0</v>
      </c>
      <c r="Q239" s="226">
        <v>0.20999999999999999</v>
      </c>
      <c r="R239" s="226">
        <f>Q239*H239</f>
        <v>12.545400000000001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165</v>
      </c>
      <c r="AT239" s="228" t="s">
        <v>238</v>
      </c>
      <c r="AU239" s="228" t="s">
        <v>86</v>
      </c>
      <c r="AY239" s="14" t="s">
        <v>128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84</v>
      </c>
      <c r="BK239" s="229">
        <f>ROUND(I239*H239,2)</f>
        <v>0</v>
      </c>
      <c r="BL239" s="14" t="s">
        <v>135</v>
      </c>
      <c r="BM239" s="228" t="s">
        <v>1033</v>
      </c>
    </row>
    <row r="240" s="12" customFormat="1" ht="22.8" customHeight="1">
      <c r="A240" s="12"/>
      <c r="B240" s="200"/>
      <c r="C240" s="201"/>
      <c r="D240" s="202" t="s">
        <v>75</v>
      </c>
      <c r="E240" s="214" t="s">
        <v>165</v>
      </c>
      <c r="F240" s="214" t="s">
        <v>658</v>
      </c>
      <c r="G240" s="201"/>
      <c r="H240" s="201"/>
      <c r="I240" s="204"/>
      <c r="J240" s="215">
        <f>BK240</f>
        <v>0</v>
      </c>
      <c r="K240" s="201"/>
      <c r="L240" s="206"/>
      <c r="M240" s="207"/>
      <c r="N240" s="208"/>
      <c r="O240" s="208"/>
      <c r="P240" s="209">
        <f>SUM(P241:P261)</f>
        <v>0</v>
      </c>
      <c r="Q240" s="208"/>
      <c r="R240" s="209">
        <f>SUM(R241:R261)</f>
        <v>13.021828000000003</v>
      </c>
      <c r="S240" s="208"/>
      <c r="T240" s="210">
        <f>SUM(T241:T261)</f>
        <v>2.1000000000000001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1" t="s">
        <v>84</v>
      </c>
      <c r="AT240" s="212" t="s">
        <v>75</v>
      </c>
      <c r="AU240" s="212" t="s">
        <v>84</v>
      </c>
      <c r="AY240" s="211" t="s">
        <v>128</v>
      </c>
      <c r="BK240" s="213">
        <f>SUM(BK241:BK261)</f>
        <v>0</v>
      </c>
    </row>
    <row r="241" s="2" customFormat="1" ht="24.15" customHeight="1">
      <c r="A241" s="35"/>
      <c r="B241" s="36"/>
      <c r="C241" s="216" t="s">
        <v>630</v>
      </c>
      <c r="D241" s="216" t="s">
        <v>131</v>
      </c>
      <c r="E241" s="217" t="s">
        <v>660</v>
      </c>
      <c r="F241" s="218" t="s">
        <v>661</v>
      </c>
      <c r="G241" s="219" t="s">
        <v>297</v>
      </c>
      <c r="H241" s="220">
        <v>2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41</v>
      </c>
      <c r="O241" s="88"/>
      <c r="P241" s="226">
        <f>O241*H241</f>
        <v>0</v>
      </c>
      <c r="Q241" s="226">
        <v>0.068640000000000007</v>
      </c>
      <c r="R241" s="226">
        <f>Q241*H241</f>
        <v>0.13728000000000001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135</v>
      </c>
      <c r="AT241" s="228" t="s">
        <v>131</v>
      </c>
      <c r="AU241" s="228" t="s">
        <v>86</v>
      </c>
      <c r="AY241" s="14" t="s">
        <v>128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84</v>
      </c>
      <c r="BK241" s="229">
        <f>ROUND(I241*H241,2)</f>
        <v>0</v>
      </c>
      <c r="BL241" s="14" t="s">
        <v>135</v>
      </c>
      <c r="BM241" s="228" t="s">
        <v>1034</v>
      </c>
    </row>
    <row r="242" s="2" customFormat="1" ht="33" customHeight="1">
      <c r="A242" s="35"/>
      <c r="B242" s="36"/>
      <c r="C242" s="216" t="s">
        <v>634</v>
      </c>
      <c r="D242" s="216" t="s">
        <v>131</v>
      </c>
      <c r="E242" s="217" t="s">
        <v>664</v>
      </c>
      <c r="F242" s="218" t="s">
        <v>665</v>
      </c>
      <c r="G242" s="219" t="s">
        <v>370</v>
      </c>
      <c r="H242" s="220">
        <v>36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41</v>
      </c>
      <c r="O242" s="88"/>
      <c r="P242" s="226">
        <f>O242*H242</f>
        <v>0</v>
      </c>
      <c r="Q242" s="226">
        <v>1.0000000000000001E-05</v>
      </c>
      <c r="R242" s="226">
        <f>Q242*H242</f>
        <v>0.00036000000000000002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135</v>
      </c>
      <c r="AT242" s="228" t="s">
        <v>131</v>
      </c>
      <c r="AU242" s="228" t="s">
        <v>86</v>
      </c>
      <c r="AY242" s="14" t="s">
        <v>128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84</v>
      </c>
      <c r="BK242" s="229">
        <f>ROUND(I242*H242,2)</f>
        <v>0</v>
      </c>
      <c r="BL242" s="14" t="s">
        <v>135</v>
      </c>
      <c r="BM242" s="228" t="s">
        <v>1035</v>
      </c>
    </row>
    <row r="243" s="2" customFormat="1" ht="24.15" customHeight="1">
      <c r="A243" s="35"/>
      <c r="B243" s="36"/>
      <c r="C243" s="235" t="s">
        <v>638</v>
      </c>
      <c r="D243" s="235" t="s">
        <v>238</v>
      </c>
      <c r="E243" s="236" t="s">
        <v>668</v>
      </c>
      <c r="F243" s="237" t="s">
        <v>669</v>
      </c>
      <c r="G243" s="238" t="s">
        <v>370</v>
      </c>
      <c r="H243" s="239">
        <v>36.539999999999999</v>
      </c>
      <c r="I243" s="240"/>
      <c r="J243" s="241">
        <f>ROUND(I243*H243,2)</f>
        <v>0</v>
      </c>
      <c r="K243" s="242"/>
      <c r="L243" s="243"/>
      <c r="M243" s="244" t="s">
        <v>1</v>
      </c>
      <c r="N243" s="245" t="s">
        <v>41</v>
      </c>
      <c r="O243" s="88"/>
      <c r="P243" s="226">
        <f>O243*H243</f>
        <v>0</v>
      </c>
      <c r="Q243" s="226">
        <v>0.00365</v>
      </c>
      <c r="R243" s="226">
        <f>Q243*H243</f>
        <v>0.13337099999999999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165</v>
      </c>
      <c r="AT243" s="228" t="s">
        <v>238</v>
      </c>
      <c r="AU243" s="228" t="s">
        <v>86</v>
      </c>
      <c r="AY243" s="14" t="s">
        <v>128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84</v>
      </c>
      <c r="BK243" s="229">
        <f>ROUND(I243*H243,2)</f>
        <v>0</v>
      </c>
      <c r="BL243" s="14" t="s">
        <v>135</v>
      </c>
      <c r="BM243" s="228" t="s">
        <v>1036</v>
      </c>
    </row>
    <row r="244" s="2" customFormat="1" ht="37.8" customHeight="1">
      <c r="A244" s="35"/>
      <c r="B244" s="36"/>
      <c r="C244" s="216" t="s">
        <v>642</v>
      </c>
      <c r="D244" s="216" t="s">
        <v>131</v>
      </c>
      <c r="E244" s="217" t="s">
        <v>1037</v>
      </c>
      <c r="F244" s="218" t="s">
        <v>1038</v>
      </c>
      <c r="G244" s="219" t="s">
        <v>297</v>
      </c>
      <c r="H244" s="220">
        <v>1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41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135</v>
      </c>
      <c r="AT244" s="228" t="s">
        <v>131</v>
      </c>
      <c r="AU244" s="228" t="s">
        <v>86</v>
      </c>
      <c r="AY244" s="14" t="s">
        <v>128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84</v>
      </c>
      <c r="BK244" s="229">
        <f>ROUND(I244*H244,2)</f>
        <v>0</v>
      </c>
      <c r="BL244" s="14" t="s">
        <v>135</v>
      </c>
      <c r="BM244" s="228" t="s">
        <v>1039</v>
      </c>
    </row>
    <row r="245" s="2" customFormat="1" ht="21.75" customHeight="1">
      <c r="A245" s="35"/>
      <c r="B245" s="36"/>
      <c r="C245" s="235" t="s">
        <v>646</v>
      </c>
      <c r="D245" s="235" t="s">
        <v>238</v>
      </c>
      <c r="E245" s="236" t="s">
        <v>1040</v>
      </c>
      <c r="F245" s="237" t="s">
        <v>1041</v>
      </c>
      <c r="G245" s="238" t="s">
        <v>297</v>
      </c>
      <c r="H245" s="239">
        <v>1.0149999999999999</v>
      </c>
      <c r="I245" s="240"/>
      <c r="J245" s="241">
        <f>ROUND(I245*H245,2)</f>
        <v>0</v>
      </c>
      <c r="K245" s="242"/>
      <c r="L245" s="243"/>
      <c r="M245" s="244" t="s">
        <v>1</v>
      </c>
      <c r="N245" s="245" t="s">
        <v>41</v>
      </c>
      <c r="O245" s="88"/>
      <c r="P245" s="226">
        <f>O245*H245</f>
        <v>0</v>
      </c>
      <c r="Q245" s="226">
        <v>0.0018</v>
      </c>
      <c r="R245" s="226">
        <f>Q245*H245</f>
        <v>0.0018269999999999999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165</v>
      </c>
      <c r="AT245" s="228" t="s">
        <v>238</v>
      </c>
      <c r="AU245" s="228" t="s">
        <v>86</v>
      </c>
      <c r="AY245" s="14" t="s">
        <v>128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84</v>
      </c>
      <c r="BK245" s="229">
        <f>ROUND(I245*H245,2)</f>
        <v>0</v>
      </c>
      <c r="BL245" s="14" t="s">
        <v>135</v>
      </c>
      <c r="BM245" s="228" t="s">
        <v>1042</v>
      </c>
    </row>
    <row r="246" s="2" customFormat="1" ht="24.15" customHeight="1">
      <c r="A246" s="35"/>
      <c r="B246" s="36"/>
      <c r="C246" s="216" t="s">
        <v>648</v>
      </c>
      <c r="D246" s="216" t="s">
        <v>131</v>
      </c>
      <c r="E246" s="217" t="s">
        <v>672</v>
      </c>
      <c r="F246" s="218" t="s">
        <v>673</v>
      </c>
      <c r="G246" s="219" t="s">
        <v>297</v>
      </c>
      <c r="H246" s="220">
        <v>7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41</v>
      </c>
      <c r="O246" s="88"/>
      <c r="P246" s="226">
        <f>O246*H246</f>
        <v>0</v>
      </c>
      <c r="Q246" s="226">
        <v>0.34089999999999998</v>
      </c>
      <c r="R246" s="226">
        <f>Q246*H246</f>
        <v>2.3862999999999999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135</v>
      </c>
      <c r="AT246" s="228" t="s">
        <v>131</v>
      </c>
      <c r="AU246" s="228" t="s">
        <v>86</v>
      </c>
      <c r="AY246" s="14" t="s">
        <v>128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84</v>
      </c>
      <c r="BK246" s="229">
        <f>ROUND(I246*H246,2)</f>
        <v>0</v>
      </c>
      <c r="BL246" s="14" t="s">
        <v>135</v>
      </c>
      <c r="BM246" s="228" t="s">
        <v>1043</v>
      </c>
    </row>
    <row r="247" s="2" customFormat="1" ht="24.15" customHeight="1">
      <c r="A247" s="35"/>
      <c r="B247" s="36"/>
      <c r="C247" s="216" t="s">
        <v>650</v>
      </c>
      <c r="D247" s="216" t="s">
        <v>131</v>
      </c>
      <c r="E247" s="217" t="s">
        <v>676</v>
      </c>
      <c r="F247" s="218" t="s">
        <v>677</v>
      </c>
      <c r="G247" s="219" t="s">
        <v>297</v>
      </c>
      <c r="H247" s="220">
        <v>10</v>
      </c>
      <c r="I247" s="221"/>
      <c r="J247" s="222">
        <f>ROUND(I247*H247,2)</f>
        <v>0</v>
      </c>
      <c r="K247" s="223"/>
      <c r="L247" s="41"/>
      <c r="M247" s="224" t="s">
        <v>1</v>
      </c>
      <c r="N247" s="225" t="s">
        <v>41</v>
      </c>
      <c r="O247" s="88"/>
      <c r="P247" s="226">
        <f>O247*H247</f>
        <v>0</v>
      </c>
      <c r="Q247" s="226">
        <v>0.12526000000000001</v>
      </c>
      <c r="R247" s="226">
        <f>Q247*H247</f>
        <v>1.2526000000000002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135</v>
      </c>
      <c r="AT247" s="228" t="s">
        <v>131</v>
      </c>
      <c r="AU247" s="228" t="s">
        <v>86</v>
      </c>
      <c r="AY247" s="14" t="s">
        <v>128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84</v>
      </c>
      <c r="BK247" s="229">
        <f>ROUND(I247*H247,2)</f>
        <v>0</v>
      </c>
      <c r="BL247" s="14" t="s">
        <v>135</v>
      </c>
      <c r="BM247" s="228" t="s">
        <v>1044</v>
      </c>
    </row>
    <row r="248" s="2" customFormat="1" ht="21.75" customHeight="1">
      <c r="A248" s="35"/>
      <c r="B248" s="36"/>
      <c r="C248" s="235" t="s">
        <v>654</v>
      </c>
      <c r="D248" s="235" t="s">
        <v>238</v>
      </c>
      <c r="E248" s="236" t="s">
        <v>680</v>
      </c>
      <c r="F248" s="237" t="s">
        <v>681</v>
      </c>
      <c r="G248" s="238" t="s">
        <v>297</v>
      </c>
      <c r="H248" s="239">
        <v>10</v>
      </c>
      <c r="I248" s="240"/>
      <c r="J248" s="241">
        <f>ROUND(I248*H248,2)</f>
        <v>0</v>
      </c>
      <c r="K248" s="242"/>
      <c r="L248" s="243"/>
      <c r="M248" s="244" t="s">
        <v>1</v>
      </c>
      <c r="N248" s="245" t="s">
        <v>41</v>
      </c>
      <c r="O248" s="88"/>
      <c r="P248" s="226">
        <f>O248*H248</f>
        <v>0</v>
      </c>
      <c r="Q248" s="226">
        <v>0.17499999999999999</v>
      </c>
      <c r="R248" s="226">
        <f>Q248*H248</f>
        <v>1.75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165</v>
      </c>
      <c r="AT248" s="228" t="s">
        <v>238</v>
      </c>
      <c r="AU248" s="228" t="s">
        <v>86</v>
      </c>
      <c r="AY248" s="14" t="s">
        <v>128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84</v>
      </c>
      <c r="BK248" s="229">
        <f>ROUND(I248*H248,2)</f>
        <v>0</v>
      </c>
      <c r="BL248" s="14" t="s">
        <v>135</v>
      </c>
      <c r="BM248" s="228" t="s">
        <v>1045</v>
      </c>
    </row>
    <row r="249" s="2" customFormat="1" ht="24.15" customHeight="1">
      <c r="A249" s="35"/>
      <c r="B249" s="36"/>
      <c r="C249" s="216" t="s">
        <v>659</v>
      </c>
      <c r="D249" s="216" t="s">
        <v>131</v>
      </c>
      <c r="E249" s="217" t="s">
        <v>684</v>
      </c>
      <c r="F249" s="218" t="s">
        <v>685</v>
      </c>
      <c r="G249" s="219" t="s">
        <v>297</v>
      </c>
      <c r="H249" s="220">
        <v>10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41</v>
      </c>
      <c r="O249" s="88"/>
      <c r="P249" s="226">
        <f>O249*H249</f>
        <v>0</v>
      </c>
      <c r="Q249" s="226">
        <v>0.030759999999999999</v>
      </c>
      <c r="R249" s="226">
        <f>Q249*H249</f>
        <v>0.30759999999999998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135</v>
      </c>
      <c r="AT249" s="228" t="s">
        <v>131</v>
      </c>
      <c r="AU249" s="228" t="s">
        <v>86</v>
      </c>
      <c r="AY249" s="14" t="s">
        <v>128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84</v>
      </c>
      <c r="BK249" s="229">
        <f>ROUND(I249*H249,2)</f>
        <v>0</v>
      </c>
      <c r="BL249" s="14" t="s">
        <v>135</v>
      </c>
      <c r="BM249" s="228" t="s">
        <v>1046</v>
      </c>
    </row>
    <row r="250" s="2" customFormat="1" ht="24.15" customHeight="1">
      <c r="A250" s="35"/>
      <c r="B250" s="36"/>
      <c r="C250" s="235" t="s">
        <v>663</v>
      </c>
      <c r="D250" s="235" t="s">
        <v>238</v>
      </c>
      <c r="E250" s="236" t="s">
        <v>688</v>
      </c>
      <c r="F250" s="237" t="s">
        <v>689</v>
      </c>
      <c r="G250" s="238" t="s">
        <v>297</v>
      </c>
      <c r="H250" s="239">
        <v>10</v>
      </c>
      <c r="I250" s="240"/>
      <c r="J250" s="241">
        <f>ROUND(I250*H250,2)</f>
        <v>0</v>
      </c>
      <c r="K250" s="242"/>
      <c r="L250" s="243"/>
      <c r="M250" s="244" t="s">
        <v>1</v>
      </c>
      <c r="N250" s="245" t="s">
        <v>41</v>
      </c>
      <c r="O250" s="88"/>
      <c r="P250" s="226">
        <f>O250*H250</f>
        <v>0</v>
      </c>
      <c r="Q250" s="226">
        <v>0.155</v>
      </c>
      <c r="R250" s="226">
        <f>Q250*H250</f>
        <v>1.55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165</v>
      </c>
      <c r="AT250" s="228" t="s">
        <v>238</v>
      </c>
      <c r="AU250" s="228" t="s">
        <v>86</v>
      </c>
      <c r="AY250" s="14" t="s">
        <v>128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84</v>
      </c>
      <c r="BK250" s="229">
        <f>ROUND(I250*H250,2)</f>
        <v>0</v>
      </c>
      <c r="BL250" s="14" t="s">
        <v>135</v>
      </c>
      <c r="BM250" s="228" t="s">
        <v>1047</v>
      </c>
    </row>
    <row r="251" s="2" customFormat="1" ht="24.15" customHeight="1">
      <c r="A251" s="35"/>
      <c r="B251" s="36"/>
      <c r="C251" s="216" t="s">
        <v>667</v>
      </c>
      <c r="D251" s="216" t="s">
        <v>131</v>
      </c>
      <c r="E251" s="217" t="s">
        <v>692</v>
      </c>
      <c r="F251" s="218" t="s">
        <v>693</v>
      </c>
      <c r="G251" s="219" t="s">
        <v>297</v>
      </c>
      <c r="H251" s="220">
        <v>10</v>
      </c>
      <c r="I251" s="221"/>
      <c r="J251" s="222">
        <f>ROUND(I251*H251,2)</f>
        <v>0</v>
      </c>
      <c r="K251" s="223"/>
      <c r="L251" s="41"/>
      <c r="M251" s="224" t="s">
        <v>1</v>
      </c>
      <c r="N251" s="225" t="s">
        <v>41</v>
      </c>
      <c r="O251" s="88"/>
      <c r="P251" s="226">
        <f>O251*H251</f>
        <v>0</v>
      </c>
      <c r="Q251" s="226">
        <v>0.030759999999999999</v>
      </c>
      <c r="R251" s="226">
        <f>Q251*H251</f>
        <v>0.30759999999999998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135</v>
      </c>
      <c r="AT251" s="228" t="s">
        <v>131</v>
      </c>
      <c r="AU251" s="228" t="s">
        <v>86</v>
      </c>
      <c r="AY251" s="14" t="s">
        <v>128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84</v>
      </c>
      <c r="BK251" s="229">
        <f>ROUND(I251*H251,2)</f>
        <v>0</v>
      </c>
      <c r="BL251" s="14" t="s">
        <v>135</v>
      </c>
      <c r="BM251" s="228" t="s">
        <v>1048</v>
      </c>
    </row>
    <row r="252" s="2" customFormat="1" ht="33" customHeight="1">
      <c r="A252" s="35"/>
      <c r="B252" s="36"/>
      <c r="C252" s="235" t="s">
        <v>671</v>
      </c>
      <c r="D252" s="235" t="s">
        <v>238</v>
      </c>
      <c r="E252" s="236" t="s">
        <v>696</v>
      </c>
      <c r="F252" s="237" t="s">
        <v>697</v>
      </c>
      <c r="G252" s="238" t="s">
        <v>297</v>
      </c>
      <c r="H252" s="239">
        <v>10</v>
      </c>
      <c r="I252" s="240"/>
      <c r="J252" s="241">
        <f>ROUND(I252*H252,2)</f>
        <v>0</v>
      </c>
      <c r="K252" s="242"/>
      <c r="L252" s="243"/>
      <c r="M252" s="244" t="s">
        <v>1</v>
      </c>
      <c r="N252" s="245" t="s">
        <v>41</v>
      </c>
      <c r="O252" s="88"/>
      <c r="P252" s="226">
        <f>O252*H252</f>
        <v>0</v>
      </c>
      <c r="Q252" s="226">
        <v>0.17000000000000001</v>
      </c>
      <c r="R252" s="226">
        <f>Q252*H252</f>
        <v>1.7000000000000002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165</v>
      </c>
      <c r="AT252" s="228" t="s">
        <v>238</v>
      </c>
      <c r="AU252" s="228" t="s">
        <v>86</v>
      </c>
      <c r="AY252" s="14" t="s">
        <v>128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84</v>
      </c>
      <c r="BK252" s="229">
        <f>ROUND(I252*H252,2)</f>
        <v>0</v>
      </c>
      <c r="BL252" s="14" t="s">
        <v>135</v>
      </c>
      <c r="BM252" s="228" t="s">
        <v>1049</v>
      </c>
    </row>
    <row r="253" s="2" customFormat="1" ht="24.15" customHeight="1">
      <c r="A253" s="35"/>
      <c r="B253" s="36"/>
      <c r="C253" s="216" t="s">
        <v>675</v>
      </c>
      <c r="D253" s="216" t="s">
        <v>131</v>
      </c>
      <c r="E253" s="217" t="s">
        <v>700</v>
      </c>
      <c r="F253" s="218" t="s">
        <v>701</v>
      </c>
      <c r="G253" s="219" t="s">
        <v>297</v>
      </c>
      <c r="H253" s="220">
        <v>10</v>
      </c>
      <c r="I253" s="221"/>
      <c r="J253" s="222">
        <f>ROUND(I253*H253,2)</f>
        <v>0</v>
      </c>
      <c r="K253" s="223"/>
      <c r="L253" s="41"/>
      <c r="M253" s="224" t="s">
        <v>1</v>
      </c>
      <c r="N253" s="225" t="s">
        <v>41</v>
      </c>
      <c r="O253" s="88"/>
      <c r="P253" s="226">
        <f>O253*H253</f>
        <v>0</v>
      </c>
      <c r="Q253" s="226">
        <v>0.21734000000000001</v>
      </c>
      <c r="R253" s="226">
        <f>Q253*H253</f>
        <v>2.1734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135</v>
      </c>
      <c r="AT253" s="228" t="s">
        <v>131</v>
      </c>
      <c r="AU253" s="228" t="s">
        <v>86</v>
      </c>
      <c r="AY253" s="14" t="s">
        <v>128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84</v>
      </c>
      <c r="BK253" s="229">
        <f>ROUND(I253*H253,2)</f>
        <v>0</v>
      </c>
      <c r="BL253" s="14" t="s">
        <v>135</v>
      </c>
      <c r="BM253" s="228" t="s">
        <v>1050</v>
      </c>
    </row>
    <row r="254" s="2" customFormat="1" ht="16.5" customHeight="1">
      <c r="A254" s="35"/>
      <c r="B254" s="36"/>
      <c r="C254" s="235" t="s">
        <v>679</v>
      </c>
      <c r="D254" s="235" t="s">
        <v>238</v>
      </c>
      <c r="E254" s="236" t="s">
        <v>704</v>
      </c>
      <c r="F254" s="237" t="s">
        <v>705</v>
      </c>
      <c r="G254" s="238" t="s">
        <v>297</v>
      </c>
      <c r="H254" s="239">
        <v>10</v>
      </c>
      <c r="I254" s="240"/>
      <c r="J254" s="241">
        <f>ROUND(I254*H254,2)</f>
        <v>0</v>
      </c>
      <c r="K254" s="242"/>
      <c r="L254" s="243"/>
      <c r="M254" s="244" t="s">
        <v>1</v>
      </c>
      <c r="N254" s="245" t="s">
        <v>41</v>
      </c>
      <c r="O254" s="88"/>
      <c r="P254" s="226">
        <f>O254*H254</f>
        <v>0</v>
      </c>
      <c r="Q254" s="226">
        <v>0.052400000000000002</v>
      </c>
      <c r="R254" s="226">
        <f>Q254*H254</f>
        <v>0.52400000000000002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165</v>
      </c>
      <c r="AT254" s="228" t="s">
        <v>238</v>
      </c>
      <c r="AU254" s="228" t="s">
        <v>86</v>
      </c>
      <c r="AY254" s="14" t="s">
        <v>128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84</v>
      </c>
      <c r="BK254" s="229">
        <f>ROUND(I254*H254,2)</f>
        <v>0</v>
      </c>
      <c r="BL254" s="14" t="s">
        <v>135</v>
      </c>
      <c r="BM254" s="228" t="s">
        <v>1051</v>
      </c>
    </row>
    <row r="255" s="2" customFormat="1" ht="16.5" customHeight="1">
      <c r="A255" s="35"/>
      <c r="B255" s="36"/>
      <c r="C255" s="235" t="s">
        <v>683</v>
      </c>
      <c r="D255" s="235" t="s">
        <v>238</v>
      </c>
      <c r="E255" s="236" t="s">
        <v>708</v>
      </c>
      <c r="F255" s="237" t="s">
        <v>709</v>
      </c>
      <c r="G255" s="238" t="s">
        <v>297</v>
      </c>
      <c r="H255" s="239">
        <v>10</v>
      </c>
      <c r="I255" s="240"/>
      <c r="J255" s="241">
        <f>ROUND(I255*H255,2)</f>
        <v>0</v>
      </c>
      <c r="K255" s="242"/>
      <c r="L255" s="243"/>
      <c r="M255" s="244" t="s">
        <v>1</v>
      </c>
      <c r="N255" s="245" t="s">
        <v>41</v>
      </c>
      <c r="O255" s="88"/>
      <c r="P255" s="226">
        <f>O255*H255</f>
        <v>0</v>
      </c>
      <c r="Q255" s="226">
        <v>0.0071999999999999998</v>
      </c>
      <c r="R255" s="226">
        <f>Q255*H255</f>
        <v>0.071999999999999995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165</v>
      </c>
      <c r="AT255" s="228" t="s">
        <v>238</v>
      </c>
      <c r="AU255" s="228" t="s">
        <v>86</v>
      </c>
      <c r="AY255" s="14" t="s">
        <v>128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84</v>
      </c>
      <c r="BK255" s="229">
        <f>ROUND(I255*H255,2)</f>
        <v>0</v>
      </c>
      <c r="BL255" s="14" t="s">
        <v>135</v>
      </c>
      <c r="BM255" s="228" t="s">
        <v>1052</v>
      </c>
    </row>
    <row r="256" s="2" customFormat="1" ht="24.15" customHeight="1">
      <c r="A256" s="35"/>
      <c r="B256" s="36"/>
      <c r="C256" s="216" t="s">
        <v>687</v>
      </c>
      <c r="D256" s="216" t="s">
        <v>131</v>
      </c>
      <c r="E256" s="217" t="s">
        <v>712</v>
      </c>
      <c r="F256" s="218" t="s">
        <v>713</v>
      </c>
      <c r="G256" s="219" t="s">
        <v>297</v>
      </c>
      <c r="H256" s="220">
        <v>2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41</v>
      </c>
      <c r="O256" s="88"/>
      <c r="P256" s="226">
        <f>O256*H256</f>
        <v>0</v>
      </c>
      <c r="Q256" s="226">
        <v>0.00034000000000000002</v>
      </c>
      <c r="R256" s="226">
        <f>Q256*H256</f>
        <v>0.00068000000000000005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135</v>
      </c>
      <c r="AT256" s="228" t="s">
        <v>131</v>
      </c>
      <c r="AU256" s="228" t="s">
        <v>86</v>
      </c>
      <c r="AY256" s="14" t="s">
        <v>128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84</v>
      </c>
      <c r="BK256" s="229">
        <f>ROUND(I256*H256,2)</f>
        <v>0</v>
      </c>
      <c r="BL256" s="14" t="s">
        <v>135</v>
      </c>
      <c r="BM256" s="228" t="s">
        <v>1053</v>
      </c>
    </row>
    <row r="257" s="2" customFormat="1" ht="24.15" customHeight="1">
      <c r="A257" s="35"/>
      <c r="B257" s="36"/>
      <c r="C257" s="216" t="s">
        <v>691</v>
      </c>
      <c r="D257" s="216" t="s">
        <v>131</v>
      </c>
      <c r="E257" s="217" t="s">
        <v>716</v>
      </c>
      <c r="F257" s="218" t="s">
        <v>717</v>
      </c>
      <c r="G257" s="219" t="s">
        <v>297</v>
      </c>
      <c r="H257" s="220">
        <v>10</v>
      </c>
      <c r="I257" s="221"/>
      <c r="J257" s="222">
        <f>ROUND(I257*H257,2)</f>
        <v>0</v>
      </c>
      <c r="K257" s="223"/>
      <c r="L257" s="41"/>
      <c r="M257" s="224" t="s">
        <v>1</v>
      </c>
      <c r="N257" s="225" t="s">
        <v>41</v>
      </c>
      <c r="O257" s="88"/>
      <c r="P257" s="226">
        <f>O257*H257</f>
        <v>0</v>
      </c>
      <c r="Q257" s="226">
        <v>0</v>
      </c>
      <c r="R257" s="226">
        <f>Q257*H257</f>
        <v>0</v>
      </c>
      <c r="S257" s="226">
        <v>0.050000000000000003</v>
      </c>
      <c r="T257" s="227">
        <f>S257*H257</f>
        <v>0.5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135</v>
      </c>
      <c r="AT257" s="228" t="s">
        <v>131</v>
      </c>
      <c r="AU257" s="228" t="s">
        <v>86</v>
      </c>
      <c r="AY257" s="14" t="s">
        <v>128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4" t="s">
        <v>84</v>
      </c>
      <c r="BK257" s="229">
        <f>ROUND(I257*H257,2)</f>
        <v>0</v>
      </c>
      <c r="BL257" s="14" t="s">
        <v>135</v>
      </c>
      <c r="BM257" s="228" t="s">
        <v>1054</v>
      </c>
    </row>
    <row r="258" s="2" customFormat="1" ht="37.8" customHeight="1">
      <c r="A258" s="35"/>
      <c r="B258" s="36"/>
      <c r="C258" s="216" t="s">
        <v>695</v>
      </c>
      <c r="D258" s="216" t="s">
        <v>131</v>
      </c>
      <c r="E258" s="217" t="s">
        <v>720</v>
      </c>
      <c r="F258" s="218" t="s">
        <v>721</v>
      </c>
      <c r="G258" s="219" t="s">
        <v>297</v>
      </c>
      <c r="H258" s="220">
        <v>10</v>
      </c>
      <c r="I258" s="221"/>
      <c r="J258" s="222">
        <f>ROUND(I258*H258,2)</f>
        <v>0</v>
      </c>
      <c r="K258" s="223"/>
      <c r="L258" s="41"/>
      <c r="M258" s="224" t="s">
        <v>1</v>
      </c>
      <c r="N258" s="225" t="s">
        <v>41</v>
      </c>
      <c r="O258" s="88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135</v>
      </c>
      <c r="AT258" s="228" t="s">
        <v>131</v>
      </c>
      <c r="AU258" s="228" t="s">
        <v>86</v>
      </c>
      <c r="AY258" s="14" t="s">
        <v>128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84</v>
      </c>
      <c r="BK258" s="229">
        <f>ROUND(I258*H258,2)</f>
        <v>0</v>
      </c>
      <c r="BL258" s="14" t="s">
        <v>135</v>
      </c>
      <c r="BM258" s="228" t="s">
        <v>1055</v>
      </c>
    </row>
    <row r="259" s="2" customFormat="1" ht="24.15" customHeight="1">
      <c r="A259" s="35"/>
      <c r="B259" s="36"/>
      <c r="C259" s="216" t="s">
        <v>699</v>
      </c>
      <c r="D259" s="216" t="s">
        <v>131</v>
      </c>
      <c r="E259" s="217" t="s">
        <v>724</v>
      </c>
      <c r="F259" s="218" t="s">
        <v>725</v>
      </c>
      <c r="G259" s="219" t="s">
        <v>297</v>
      </c>
      <c r="H259" s="220">
        <v>8</v>
      </c>
      <c r="I259" s="221"/>
      <c r="J259" s="222">
        <f>ROUND(I259*H259,2)</f>
        <v>0</v>
      </c>
      <c r="K259" s="223"/>
      <c r="L259" s="41"/>
      <c r="M259" s="224" t="s">
        <v>1</v>
      </c>
      <c r="N259" s="225" t="s">
        <v>41</v>
      </c>
      <c r="O259" s="88"/>
      <c r="P259" s="226">
        <f>O259*H259</f>
        <v>0</v>
      </c>
      <c r="Q259" s="226">
        <v>0</v>
      </c>
      <c r="R259" s="226">
        <f>Q259*H259</f>
        <v>0</v>
      </c>
      <c r="S259" s="226">
        <v>0.20000000000000001</v>
      </c>
      <c r="T259" s="227">
        <f>S259*H259</f>
        <v>1.6000000000000001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135</v>
      </c>
      <c r="AT259" s="228" t="s">
        <v>131</v>
      </c>
      <c r="AU259" s="228" t="s">
        <v>86</v>
      </c>
      <c r="AY259" s="14" t="s">
        <v>128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4" t="s">
        <v>84</v>
      </c>
      <c r="BK259" s="229">
        <f>ROUND(I259*H259,2)</f>
        <v>0</v>
      </c>
      <c r="BL259" s="14" t="s">
        <v>135</v>
      </c>
      <c r="BM259" s="228" t="s">
        <v>1056</v>
      </c>
    </row>
    <row r="260" s="2" customFormat="1" ht="37.8" customHeight="1">
      <c r="A260" s="35"/>
      <c r="B260" s="36"/>
      <c r="C260" s="216" t="s">
        <v>703</v>
      </c>
      <c r="D260" s="216" t="s">
        <v>131</v>
      </c>
      <c r="E260" s="217" t="s">
        <v>728</v>
      </c>
      <c r="F260" s="218" t="s">
        <v>729</v>
      </c>
      <c r="G260" s="219" t="s">
        <v>297</v>
      </c>
      <c r="H260" s="220">
        <v>8</v>
      </c>
      <c r="I260" s="221"/>
      <c r="J260" s="222">
        <f>ROUND(I260*H260,2)</f>
        <v>0</v>
      </c>
      <c r="K260" s="223"/>
      <c r="L260" s="41"/>
      <c r="M260" s="224" t="s">
        <v>1</v>
      </c>
      <c r="N260" s="225" t="s">
        <v>41</v>
      </c>
      <c r="O260" s="88"/>
      <c r="P260" s="226">
        <f>O260*H260</f>
        <v>0</v>
      </c>
      <c r="Q260" s="226">
        <v>0.089999999999999997</v>
      </c>
      <c r="R260" s="226">
        <f>Q260*H260</f>
        <v>0.71999999999999997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135</v>
      </c>
      <c r="AT260" s="228" t="s">
        <v>131</v>
      </c>
      <c r="AU260" s="228" t="s">
        <v>86</v>
      </c>
      <c r="AY260" s="14" t="s">
        <v>128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84</v>
      </c>
      <c r="BK260" s="229">
        <f>ROUND(I260*H260,2)</f>
        <v>0</v>
      </c>
      <c r="BL260" s="14" t="s">
        <v>135</v>
      </c>
      <c r="BM260" s="228" t="s">
        <v>1057</v>
      </c>
    </row>
    <row r="261" s="2" customFormat="1" ht="21.75" customHeight="1">
      <c r="A261" s="35"/>
      <c r="B261" s="36"/>
      <c r="C261" s="216" t="s">
        <v>707</v>
      </c>
      <c r="D261" s="216" t="s">
        <v>131</v>
      </c>
      <c r="E261" s="217" t="s">
        <v>732</v>
      </c>
      <c r="F261" s="218" t="s">
        <v>733</v>
      </c>
      <c r="G261" s="219" t="s">
        <v>370</v>
      </c>
      <c r="H261" s="220">
        <v>37</v>
      </c>
      <c r="I261" s="221"/>
      <c r="J261" s="222">
        <f>ROUND(I261*H261,2)</f>
        <v>0</v>
      </c>
      <c r="K261" s="223"/>
      <c r="L261" s="41"/>
      <c r="M261" s="224" t="s">
        <v>1</v>
      </c>
      <c r="N261" s="225" t="s">
        <v>41</v>
      </c>
      <c r="O261" s="88"/>
      <c r="P261" s="226">
        <f>O261*H261</f>
        <v>0</v>
      </c>
      <c r="Q261" s="226">
        <v>0.00012999999999999999</v>
      </c>
      <c r="R261" s="226">
        <f>Q261*H261</f>
        <v>0.0048099999999999992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135</v>
      </c>
      <c r="AT261" s="228" t="s">
        <v>131</v>
      </c>
      <c r="AU261" s="228" t="s">
        <v>86</v>
      </c>
      <c r="AY261" s="14" t="s">
        <v>128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4" t="s">
        <v>84</v>
      </c>
      <c r="BK261" s="229">
        <f>ROUND(I261*H261,2)</f>
        <v>0</v>
      </c>
      <c r="BL261" s="14" t="s">
        <v>135</v>
      </c>
      <c r="BM261" s="228" t="s">
        <v>1058</v>
      </c>
    </row>
    <row r="262" s="12" customFormat="1" ht="22.8" customHeight="1">
      <c r="A262" s="12"/>
      <c r="B262" s="200"/>
      <c r="C262" s="201"/>
      <c r="D262" s="202" t="s">
        <v>75</v>
      </c>
      <c r="E262" s="214" t="s">
        <v>169</v>
      </c>
      <c r="F262" s="214" t="s">
        <v>743</v>
      </c>
      <c r="G262" s="201"/>
      <c r="H262" s="201"/>
      <c r="I262" s="204"/>
      <c r="J262" s="215">
        <f>BK262</f>
        <v>0</v>
      </c>
      <c r="K262" s="201"/>
      <c r="L262" s="206"/>
      <c r="M262" s="207"/>
      <c r="N262" s="208"/>
      <c r="O262" s="208"/>
      <c r="P262" s="209">
        <f>SUM(P263:P283)</f>
        <v>0</v>
      </c>
      <c r="Q262" s="208"/>
      <c r="R262" s="209">
        <f>SUM(R263:R283)</f>
        <v>285.28634479999999</v>
      </c>
      <c r="S262" s="208"/>
      <c r="T262" s="210">
        <f>SUM(T263:T283)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1" t="s">
        <v>84</v>
      </c>
      <c r="AT262" s="212" t="s">
        <v>75</v>
      </c>
      <c r="AU262" s="212" t="s">
        <v>84</v>
      </c>
      <c r="AY262" s="211" t="s">
        <v>128</v>
      </c>
      <c r="BK262" s="213">
        <f>SUM(BK263:BK283)</f>
        <v>0</v>
      </c>
    </row>
    <row r="263" s="2" customFormat="1" ht="24.15" customHeight="1">
      <c r="A263" s="35"/>
      <c r="B263" s="36"/>
      <c r="C263" s="216" t="s">
        <v>711</v>
      </c>
      <c r="D263" s="216" t="s">
        <v>131</v>
      </c>
      <c r="E263" s="217" t="s">
        <v>745</v>
      </c>
      <c r="F263" s="218" t="s">
        <v>746</v>
      </c>
      <c r="G263" s="219" t="s">
        <v>297</v>
      </c>
      <c r="H263" s="220">
        <v>7</v>
      </c>
      <c r="I263" s="221"/>
      <c r="J263" s="222">
        <f>ROUND(I263*H263,2)</f>
        <v>0</v>
      </c>
      <c r="K263" s="223"/>
      <c r="L263" s="41"/>
      <c r="M263" s="224" t="s">
        <v>1</v>
      </c>
      <c r="N263" s="225" t="s">
        <v>41</v>
      </c>
      <c r="O263" s="88"/>
      <c r="P263" s="226">
        <f>O263*H263</f>
        <v>0</v>
      </c>
      <c r="Q263" s="226">
        <v>0.00069999999999999999</v>
      </c>
      <c r="R263" s="226">
        <f>Q263*H263</f>
        <v>0.0048999999999999998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135</v>
      </c>
      <c r="AT263" s="228" t="s">
        <v>131</v>
      </c>
      <c r="AU263" s="228" t="s">
        <v>86</v>
      </c>
      <c r="AY263" s="14" t="s">
        <v>128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84</v>
      </c>
      <c r="BK263" s="229">
        <f>ROUND(I263*H263,2)</f>
        <v>0</v>
      </c>
      <c r="BL263" s="14" t="s">
        <v>135</v>
      </c>
      <c r="BM263" s="228" t="s">
        <v>1059</v>
      </c>
    </row>
    <row r="264" s="2" customFormat="1" ht="24.15" customHeight="1">
      <c r="A264" s="35"/>
      <c r="B264" s="36"/>
      <c r="C264" s="235" t="s">
        <v>715</v>
      </c>
      <c r="D264" s="235" t="s">
        <v>238</v>
      </c>
      <c r="E264" s="236" t="s">
        <v>753</v>
      </c>
      <c r="F264" s="237" t="s">
        <v>754</v>
      </c>
      <c r="G264" s="238" t="s">
        <v>297</v>
      </c>
      <c r="H264" s="239">
        <v>2</v>
      </c>
      <c r="I264" s="240"/>
      <c r="J264" s="241">
        <f>ROUND(I264*H264,2)</f>
        <v>0</v>
      </c>
      <c r="K264" s="242"/>
      <c r="L264" s="243"/>
      <c r="M264" s="244" t="s">
        <v>1</v>
      </c>
      <c r="N264" s="245" t="s">
        <v>41</v>
      </c>
      <c r="O264" s="88"/>
      <c r="P264" s="226">
        <f>O264*H264</f>
        <v>0</v>
      </c>
      <c r="Q264" s="226">
        <v>0.0012999999999999999</v>
      </c>
      <c r="R264" s="226">
        <f>Q264*H264</f>
        <v>0.0025999999999999999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165</v>
      </c>
      <c r="AT264" s="228" t="s">
        <v>238</v>
      </c>
      <c r="AU264" s="228" t="s">
        <v>86</v>
      </c>
      <c r="AY264" s="14" t="s">
        <v>128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4" t="s">
        <v>84</v>
      </c>
      <c r="BK264" s="229">
        <f>ROUND(I264*H264,2)</f>
        <v>0</v>
      </c>
      <c r="BL264" s="14" t="s">
        <v>135</v>
      </c>
      <c r="BM264" s="228" t="s">
        <v>1060</v>
      </c>
    </row>
    <row r="265" s="2" customFormat="1" ht="24.15" customHeight="1">
      <c r="A265" s="35"/>
      <c r="B265" s="36"/>
      <c r="C265" s="235" t="s">
        <v>719</v>
      </c>
      <c r="D265" s="235" t="s">
        <v>238</v>
      </c>
      <c r="E265" s="236" t="s">
        <v>757</v>
      </c>
      <c r="F265" s="237" t="s">
        <v>758</v>
      </c>
      <c r="G265" s="238" t="s">
        <v>297</v>
      </c>
      <c r="H265" s="239">
        <v>2</v>
      </c>
      <c r="I265" s="240"/>
      <c r="J265" s="241">
        <f>ROUND(I265*H265,2)</f>
        <v>0</v>
      </c>
      <c r="K265" s="242"/>
      <c r="L265" s="243"/>
      <c r="M265" s="244" t="s">
        <v>1</v>
      </c>
      <c r="N265" s="245" t="s">
        <v>41</v>
      </c>
      <c r="O265" s="88"/>
      <c r="P265" s="226">
        <f>O265*H265</f>
        <v>0</v>
      </c>
      <c r="Q265" s="226">
        <v>0.0025999999999999999</v>
      </c>
      <c r="R265" s="226">
        <f>Q265*H265</f>
        <v>0.0051999999999999998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165</v>
      </c>
      <c r="AT265" s="228" t="s">
        <v>238</v>
      </c>
      <c r="AU265" s="228" t="s">
        <v>86</v>
      </c>
      <c r="AY265" s="14" t="s">
        <v>128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84</v>
      </c>
      <c r="BK265" s="229">
        <f>ROUND(I265*H265,2)</f>
        <v>0</v>
      </c>
      <c r="BL265" s="14" t="s">
        <v>135</v>
      </c>
      <c r="BM265" s="228" t="s">
        <v>1061</v>
      </c>
    </row>
    <row r="266" s="2" customFormat="1" ht="16.5" customHeight="1">
      <c r="A266" s="35"/>
      <c r="B266" s="36"/>
      <c r="C266" s="235" t="s">
        <v>723</v>
      </c>
      <c r="D266" s="235" t="s">
        <v>238</v>
      </c>
      <c r="E266" s="236" t="s">
        <v>769</v>
      </c>
      <c r="F266" s="237" t="s">
        <v>770</v>
      </c>
      <c r="G266" s="238" t="s">
        <v>297</v>
      </c>
      <c r="H266" s="239">
        <v>3</v>
      </c>
      <c r="I266" s="240"/>
      <c r="J266" s="241">
        <f>ROUND(I266*H266,2)</f>
        <v>0</v>
      </c>
      <c r="K266" s="242"/>
      <c r="L266" s="243"/>
      <c r="M266" s="244" t="s">
        <v>1</v>
      </c>
      <c r="N266" s="245" t="s">
        <v>41</v>
      </c>
      <c r="O266" s="88"/>
      <c r="P266" s="226">
        <f>O266*H266</f>
        <v>0</v>
      </c>
      <c r="Q266" s="226">
        <v>0.0016999999999999999</v>
      </c>
      <c r="R266" s="226">
        <f>Q266*H266</f>
        <v>0.0050999999999999995</v>
      </c>
      <c r="S266" s="226">
        <v>0</v>
      </c>
      <c r="T266" s="22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165</v>
      </c>
      <c r="AT266" s="228" t="s">
        <v>238</v>
      </c>
      <c r="AU266" s="228" t="s">
        <v>86</v>
      </c>
      <c r="AY266" s="14" t="s">
        <v>128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4" t="s">
        <v>84</v>
      </c>
      <c r="BK266" s="229">
        <f>ROUND(I266*H266,2)</f>
        <v>0</v>
      </c>
      <c r="BL266" s="14" t="s">
        <v>135</v>
      </c>
      <c r="BM266" s="228" t="s">
        <v>1062</v>
      </c>
    </row>
    <row r="267" s="2" customFormat="1" ht="24.15" customHeight="1">
      <c r="A267" s="35"/>
      <c r="B267" s="36"/>
      <c r="C267" s="216" t="s">
        <v>727</v>
      </c>
      <c r="D267" s="216" t="s">
        <v>131</v>
      </c>
      <c r="E267" s="217" t="s">
        <v>781</v>
      </c>
      <c r="F267" s="218" t="s">
        <v>782</v>
      </c>
      <c r="G267" s="219" t="s">
        <v>297</v>
      </c>
      <c r="H267" s="220">
        <v>4</v>
      </c>
      <c r="I267" s="221"/>
      <c r="J267" s="222">
        <f>ROUND(I267*H267,2)</f>
        <v>0</v>
      </c>
      <c r="K267" s="223"/>
      <c r="L267" s="41"/>
      <c r="M267" s="224" t="s">
        <v>1</v>
      </c>
      <c r="N267" s="225" t="s">
        <v>41</v>
      </c>
      <c r="O267" s="88"/>
      <c r="P267" s="226">
        <f>O267*H267</f>
        <v>0</v>
      </c>
      <c r="Q267" s="226">
        <v>0.10940999999999999</v>
      </c>
      <c r="R267" s="226">
        <f>Q267*H267</f>
        <v>0.43763999999999997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135</v>
      </c>
      <c r="AT267" s="228" t="s">
        <v>131</v>
      </c>
      <c r="AU267" s="228" t="s">
        <v>86</v>
      </c>
      <c r="AY267" s="14" t="s">
        <v>128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4" t="s">
        <v>84</v>
      </c>
      <c r="BK267" s="229">
        <f>ROUND(I267*H267,2)</f>
        <v>0</v>
      </c>
      <c r="BL267" s="14" t="s">
        <v>135</v>
      </c>
      <c r="BM267" s="228" t="s">
        <v>1063</v>
      </c>
    </row>
    <row r="268" s="2" customFormat="1" ht="21.75" customHeight="1">
      <c r="A268" s="35"/>
      <c r="B268" s="36"/>
      <c r="C268" s="235" t="s">
        <v>731</v>
      </c>
      <c r="D268" s="235" t="s">
        <v>238</v>
      </c>
      <c r="E268" s="236" t="s">
        <v>785</v>
      </c>
      <c r="F268" s="237" t="s">
        <v>786</v>
      </c>
      <c r="G268" s="238" t="s">
        <v>297</v>
      </c>
      <c r="H268" s="239">
        <v>4</v>
      </c>
      <c r="I268" s="240"/>
      <c r="J268" s="241">
        <f>ROUND(I268*H268,2)</f>
        <v>0</v>
      </c>
      <c r="K268" s="242"/>
      <c r="L268" s="243"/>
      <c r="M268" s="244" t="s">
        <v>1</v>
      </c>
      <c r="N268" s="245" t="s">
        <v>41</v>
      </c>
      <c r="O268" s="88"/>
      <c r="P268" s="226">
        <f>O268*H268</f>
        <v>0</v>
      </c>
      <c r="Q268" s="226">
        <v>0.0061000000000000004</v>
      </c>
      <c r="R268" s="226">
        <f>Q268*H268</f>
        <v>0.024400000000000002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165</v>
      </c>
      <c r="AT268" s="228" t="s">
        <v>238</v>
      </c>
      <c r="AU268" s="228" t="s">
        <v>86</v>
      </c>
      <c r="AY268" s="14" t="s">
        <v>128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4" t="s">
        <v>84</v>
      </c>
      <c r="BK268" s="229">
        <f>ROUND(I268*H268,2)</f>
        <v>0</v>
      </c>
      <c r="BL268" s="14" t="s">
        <v>135</v>
      </c>
      <c r="BM268" s="228" t="s">
        <v>1064</v>
      </c>
    </row>
    <row r="269" s="2" customFormat="1" ht="16.5" customHeight="1">
      <c r="A269" s="35"/>
      <c r="B269" s="36"/>
      <c r="C269" s="235" t="s">
        <v>735</v>
      </c>
      <c r="D269" s="235" t="s">
        <v>238</v>
      </c>
      <c r="E269" s="236" t="s">
        <v>789</v>
      </c>
      <c r="F269" s="237" t="s">
        <v>790</v>
      </c>
      <c r="G269" s="238" t="s">
        <v>297</v>
      </c>
      <c r="H269" s="239">
        <v>4</v>
      </c>
      <c r="I269" s="240"/>
      <c r="J269" s="241">
        <f>ROUND(I269*H269,2)</f>
        <v>0</v>
      </c>
      <c r="K269" s="242"/>
      <c r="L269" s="243"/>
      <c r="M269" s="244" t="s">
        <v>1</v>
      </c>
      <c r="N269" s="245" t="s">
        <v>41</v>
      </c>
      <c r="O269" s="88"/>
      <c r="P269" s="226">
        <f>O269*H269</f>
        <v>0</v>
      </c>
      <c r="Q269" s="226">
        <v>0.0030000000000000001</v>
      </c>
      <c r="R269" s="226">
        <f>Q269*H269</f>
        <v>0.012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165</v>
      </c>
      <c r="AT269" s="228" t="s">
        <v>238</v>
      </c>
      <c r="AU269" s="228" t="s">
        <v>86</v>
      </c>
      <c r="AY269" s="14" t="s">
        <v>128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84</v>
      </c>
      <c r="BK269" s="229">
        <f>ROUND(I269*H269,2)</f>
        <v>0</v>
      </c>
      <c r="BL269" s="14" t="s">
        <v>135</v>
      </c>
      <c r="BM269" s="228" t="s">
        <v>1065</v>
      </c>
    </row>
    <row r="270" s="2" customFormat="1" ht="21.75" customHeight="1">
      <c r="A270" s="35"/>
      <c r="B270" s="36"/>
      <c r="C270" s="235" t="s">
        <v>739</v>
      </c>
      <c r="D270" s="235" t="s">
        <v>238</v>
      </c>
      <c r="E270" s="236" t="s">
        <v>793</v>
      </c>
      <c r="F270" s="237" t="s">
        <v>794</v>
      </c>
      <c r="G270" s="238" t="s">
        <v>297</v>
      </c>
      <c r="H270" s="239">
        <v>7</v>
      </c>
      <c r="I270" s="240"/>
      <c r="J270" s="241">
        <f>ROUND(I270*H270,2)</f>
        <v>0</v>
      </c>
      <c r="K270" s="242"/>
      <c r="L270" s="243"/>
      <c r="M270" s="244" t="s">
        <v>1</v>
      </c>
      <c r="N270" s="245" t="s">
        <v>41</v>
      </c>
      <c r="O270" s="88"/>
      <c r="P270" s="226">
        <f>O270*H270</f>
        <v>0</v>
      </c>
      <c r="Q270" s="226">
        <v>0.00035</v>
      </c>
      <c r="R270" s="226">
        <f>Q270*H270</f>
        <v>0.0024499999999999999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165</v>
      </c>
      <c r="AT270" s="228" t="s">
        <v>238</v>
      </c>
      <c r="AU270" s="228" t="s">
        <v>86</v>
      </c>
      <c r="AY270" s="14" t="s">
        <v>128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4" t="s">
        <v>84</v>
      </c>
      <c r="BK270" s="229">
        <f>ROUND(I270*H270,2)</f>
        <v>0</v>
      </c>
      <c r="BL270" s="14" t="s">
        <v>135</v>
      </c>
      <c r="BM270" s="228" t="s">
        <v>1066</v>
      </c>
    </row>
    <row r="271" s="2" customFormat="1" ht="16.5" customHeight="1">
      <c r="A271" s="35"/>
      <c r="B271" s="36"/>
      <c r="C271" s="235" t="s">
        <v>744</v>
      </c>
      <c r="D271" s="235" t="s">
        <v>238</v>
      </c>
      <c r="E271" s="236" t="s">
        <v>797</v>
      </c>
      <c r="F271" s="237" t="s">
        <v>798</v>
      </c>
      <c r="G271" s="238" t="s">
        <v>297</v>
      </c>
      <c r="H271" s="239">
        <v>4</v>
      </c>
      <c r="I271" s="240"/>
      <c r="J271" s="241">
        <f>ROUND(I271*H271,2)</f>
        <v>0</v>
      </c>
      <c r="K271" s="242"/>
      <c r="L271" s="243"/>
      <c r="M271" s="244" t="s">
        <v>1</v>
      </c>
      <c r="N271" s="245" t="s">
        <v>41</v>
      </c>
      <c r="O271" s="88"/>
      <c r="P271" s="226">
        <f>O271*H271</f>
        <v>0</v>
      </c>
      <c r="Q271" s="226">
        <v>0.00010000000000000001</v>
      </c>
      <c r="R271" s="226">
        <f>Q271*H271</f>
        <v>0.00040000000000000002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165</v>
      </c>
      <c r="AT271" s="228" t="s">
        <v>238</v>
      </c>
      <c r="AU271" s="228" t="s">
        <v>86</v>
      </c>
      <c r="AY271" s="14" t="s">
        <v>128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4" t="s">
        <v>84</v>
      </c>
      <c r="BK271" s="229">
        <f>ROUND(I271*H271,2)</f>
        <v>0</v>
      </c>
      <c r="BL271" s="14" t="s">
        <v>135</v>
      </c>
      <c r="BM271" s="228" t="s">
        <v>1067</v>
      </c>
    </row>
    <row r="272" s="2" customFormat="1" ht="33" customHeight="1">
      <c r="A272" s="35"/>
      <c r="B272" s="36"/>
      <c r="C272" s="216" t="s">
        <v>748</v>
      </c>
      <c r="D272" s="216" t="s">
        <v>131</v>
      </c>
      <c r="E272" s="217" t="s">
        <v>801</v>
      </c>
      <c r="F272" s="218" t="s">
        <v>802</v>
      </c>
      <c r="G272" s="219" t="s">
        <v>370</v>
      </c>
      <c r="H272" s="220">
        <v>350</v>
      </c>
      <c r="I272" s="221"/>
      <c r="J272" s="222">
        <f>ROUND(I272*H272,2)</f>
        <v>0</v>
      </c>
      <c r="K272" s="223"/>
      <c r="L272" s="41"/>
      <c r="M272" s="224" t="s">
        <v>1</v>
      </c>
      <c r="N272" s="225" t="s">
        <v>41</v>
      </c>
      <c r="O272" s="88"/>
      <c r="P272" s="226">
        <f>O272*H272</f>
        <v>0</v>
      </c>
      <c r="Q272" s="226">
        <v>0.00033</v>
      </c>
      <c r="R272" s="226">
        <f>Q272*H272</f>
        <v>0.11550000000000001</v>
      </c>
      <c r="S272" s="226">
        <v>0</v>
      </c>
      <c r="T272" s="22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8" t="s">
        <v>135</v>
      </c>
      <c r="AT272" s="228" t="s">
        <v>131</v>
      </c>
      <c r="AU272" s="228" t="s">
        <v>86</v>
      </c>
      <c r="AY272" s="14" t="s">
        <v>128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4" t="s">
        <v>84</v>
      </c>
      <c r="BK272" s="229">
        <f>ROUND(I272*H272,2)</f>
        <v>0</v>
      </c>
      <c r="BL272" s="14" t="s">
        <v>135</v>
      </c>
      <c r="BM272" s="228" t="s">
        <v>1068</v>
      </c>
    </row>
    <row r="273" s="2" customFormat="1" ht="33" customHeight="1">
      <c r="A273" s="35"/>
      <c r="B273" s="36"/>
      <c r="C273" s="216" t="s">
        <v>752</v>
      </c>
      <c r="D273" s="216" t="s">
        <v>131</v>
      </c>
      <c r="E273" s="217" t="s">
        <v>805</v>
      </c>
      <c r="F273" s="218" t="s">
        <v>806</v>
      </c>
      <c r="G273" s="219" t="s">
        <v>370</v>
      </c>
      <c r="H273" s="220">
        <v>15</v>
      </c>
      <c r="I273" s="221"/>
      <c r="J273" s="222">
        <f>ROUND(I273*H273,2)</f>
        <v>0</v>
      </c>
      <c r="K273" s="223"/>
      <c r="L273" s="41"/>
      <c r="M273" s="224" t="s">
        <v>1</v>
      </c>
      <c r="N273" s="225" t="s">
        <v>41</v>
      </c>
      <c r="O273" s="88"/>
      <c r="P273" s="226">
        <f>O273*H273</f>
        <v>0</v>
      </c>
      <c r="Q273" s="226">
        <v>0.00011</v>
      </c>
      <c r="R273" s="226">
        <f>Q273*H273</f>
        <v>0.00165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135</v>
      </c>
      <c r="AT273" s="228" t="s">
        <v>131</v>
      </c>
      <c r="AU273" s="228" t="s">
        <v>86</v>
      </c>
      <c r="AY273" s="14" t="s">
        <v>128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4" t="s">
        <v>84</v>
      </c>
      <c r="BK273" s="229">
        <f>ROUND(I273*H273,2)</f>
        <v>0</v>
      </c>
      <c r="BL273" s="14" t="s">
        <v>135</v>
      </c>
      <c r="BM273" s="228" t="s">
        <v>1069</v>
      </c>
    </row>
    <row r="274" s="2" customFormat="1" ht="24.15" customHeight="1">
      <c r="A274" s="35"/>
      <c r="B274" s="36"/>
      <c r="C274" s="216" t="s">
        <v>756</v>
      </c>
      <c r="D274" s="216" t="s">
        <v>131</v>
      </c>
      <c r="E274" s="217" t="s">
        <v>809</v>
      </c>
      <c r="F274" s="218" t="s">
        <v>810</v>
      </c>
      <c r="G274" s="219" t="s">
        <v>297</v>
      </c>
      <c r="H274" s="220">
        <v>14</v>
      </c>
      <c r="I274" s="221"/>
      <c r="J274" s="222">
        <f>ROUND(I274*H274,2)</f>
        <v>0</v>
      </c>
      <c r="K274" s="223"/>
      <c r="L274" s="41"/>
      <c r="M274" s="224" t="s">
        <v>1</v>
      </c>
      <c r="N274" s="225" t="s">
        <v>41</v>
      </c>
      <c r="O274" s="88"/>
      <c r="P274" s="226">
        <f>O274*H274</f>
        <v>0</v>
      </c>
      <c r="Q274" s="226">
        <v>0.00054000000000000001</v>
      </c>
      <c r="R274" s="226">
        <f>Q274*H274</f>
        <v>0.0075599999999999999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135</v>
      </c>
      <c r="AT274" s="228" t="s">
        <v>131</v>
      </c>
      <c r="AU274" s="228" t="s">
        <v>86</v>
      </c>
      <c r="AY274" s="14" t="s">
        <v>128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4" t="s">
        <v>84</v>
      </c>
      <c r="BK274" s="229">
        <f>ROUND(I274*H274,2)</f>
        <v>0</v>
      </c>
      <c r="BL274" s="14" t="s">
        <v>135</v>
      </c>
      <c r="BM274" s="228" t="s">
        <v>1070</v>
      </c>
    </row>
    <row r="275" s="2" customFormat="1" ht="37.8" customHeight="1">
      <c r="A275" s="35"/>
      <c r="B275" s="36"/>
      <c r="C275" s="216" t="s">
        <v>760</v>
      </c>
      <c r="D275" s="216" t="s">
        <v>131</v>
      </c>
      <c r="E275" s="217" t="s">
        <v>813</v>
      </c>
      <c r="F275" s="218" t="s">
        <v>814</v>
      </c>
      <c r="G275" s="219" t="s">
        <v>370</v>
      </c>
      <c r="H275" s="220">
        <v>365</v>
      </c>
      <c r="I275" s="221"/>
      <c r="J275" s="222">
        <f>ROUND(I275*H275,2)</f>
        <v>0</v>
      </c>
      <c r="K275" s="223"/>
      <c r="L275" s="41"/>
      <c r="M275" s="224" t="s">
        <v>1</v>
      </c>
      <c r="N275" s="225" t="s">
        <v>41</v>
      </c>
      <c r="O275" s="88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8" t="s">
        <v>135</v>
      </c>
      <c r="AT275" s="228" t="s">
        <v>131</v>
      </c>
      <c r="AU275" s="228" t="s">
        <v>86</v>
      </c>
      <c r="AY275" s="14" t="s">
        <v>128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4" t="s">
        <v>84</v>
      </c>
      <c r="BK275" s="229">
        <f>ROUND(I275*H275,2)</f>
        <v>0</v>
      </c>
      <c r="BL275" s="14" t="s">
        <v>135</v>
      </c>
      <c r="BM275" s="228" t="s">
        <v>1071</v>
      </c>
    </row>
    <row r="276" s="2" customFormat="1" ht="49.05" customHeight="1">
      <c r="A276" s="35"/>
      <c r="B276" s="36"/>
      <c r="C276" s="216" t="s">
        <v>764</v>
      </c>
      <c r="D276" s="216" t="s">
        <v>131</v>
      </c>
      <c r="E276" s="217" t="s">
        <v>817</v>
      </c>
      <c r="F276" s="218" t="s">
        <v>818</v>
      </c>
      <c r="G276" s="219" t="s">
        <v>370</v>
      </c>
      <c r="H276" s="220">
        <v>853</v>
      </c>
      <c r="I276" s="221"/>
      <c r="J276" s="222">
        <f>ROUND(I276*H276,2)</f>
        <v>0</v>
      </c>
      <c r="K276" s="223"/>
      <c r="L276" s="41"/>
      <c r="M276" s="224" t="s">
        <v>1</v>
      </c>
      <c r="N276" s="225" t="s">
        <v>41</v>
      </c>
      <c r="O276" s="88"/>
      <c r="P276" s="226">
        <f>O276*H276</f>
        <v>0</v>
      </c>
      <c r="Q276" s="226">
        <v>0.15540000000000001</v>
      </c>
      <c r="R276" s="226">
        <f>Q276*H276</f>
        <v>132.55620000000002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135</v>
      </c>
      <c r="AT276" s="228" t="s">
        <v>131</v>
      </c>
      <c r="AU276" s="228" t="s">
        <v>86</v>
      </c>
      <c r="AY276" s="14" t="s">
        <v>128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4" t="s">
        <v>84</v>
      </c>
      <c r="BK276" s="229">
        <f>ROUND(I276*H276,2)</f>
        <v>0</v>
      </c>
      <c r="BL276" s="14" t="s">
        <v>135</v>
      </c>
      <c r="BM276" s="228" t="s">
        <v>1072</v>
      </c>
    </row>
    <row r="277" s="2" customFormat="1" ht="16.5" customHeight="1">
      <c r="A277" s="35"/>
      <c r="B277" s="36"/>
      <c r="C277" s="235" t="s">
        <v>768</v>
      </c>
      <c r="D277" s="235" t="s">
        <v>238</v>
      </c>
      <c r="E277" s="236" t="s">
        <v>821</v>
      </c>
      <c r="F277" s="237" t="s">
        <v>822</v>
      </c>
      <c r="G277" s="238" t="s">
        <v>370</v>
      </c>
      <c r="H277" s="239">
        <v>269.99000000000001</v>
      </c>
      <c r="I277" s="240"/>
      <c r="J277" s="241">
        <f>ROUND(I277*H277,2)</f>
        <v>0</v>
      </c>
      <c r="K277" s="242"/>
      <c r="L277" s="243"/>
      <c r="M277" s="244" t="s">
        <v>1</v>
      </c>
      <c r="N277" s="245" t="s">
        <v>41</v>
      </c>
      <c r="O277" s="88"/>
      <c r="P277" s="226">
        <f>O277*H277</f>
        <v>0</v>
      </c>
      <c r="Q277" s="226">
        <v>0.081000000000000003</v>
      </c>
      <c r="R277" s="226">
        <f>Q277*H277</f>
        <v>21.86919</v>
      </c>
      <c r="S277" s="226">
        <v>0</v>
      </c>
      <c r="T277" s="22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165</v>
      </c>
      <c r="AT277" s="228" t="s">
        <v>238</v>
      </c>
      <c r="AU277" s="228" t="s">
        <v>86</v>
      </c>
      <c r="AY277" s="14" t="s">
        <v>128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4" t="s">
        <v>84</v>
      </c>
      <c r="BK277" s="229">
        <f>ROUND(I277*H277,2)</f>
        <v>0</v>
      </c>
      <c r="BL277" s="14" t="s">
        <v>135</v>
      </c>
      <c r="BM277" s="228" t="s">
        <v>1073</v>
      </c>
    </row>
    <row r="278" s="2" customFormat="1" ht="21.75" customHeight="1">
      <c r="A278" s="35"/>
      <c r="B278" s="36"/>
      <c r="C278" s="235" t="s">
        <v>772</v>
      </c>
      <c r="D278" s="235" t="s">
        <v>238</v>
      </c>
      <c r="E278" s="236" t="s">
        <v>825</v>
      </c>
      <c r="F278" s="237" t="s">
        <v>826</v>
      </c>
      <c r="G278" s="238" t="s">
        <v>370</v>
      </c>
      <c r="H278" s="239">
        <v>589.71500000000003</v>
      </c>
      <c r="I278" s="240"/>
      <c r="J278" s="241">
        <f>ROUND(I278*H278,2)</f>
        <v>0</v>
      </c>
      <c r="K278" s="242"/>
      <c r="L278" s="243"/>
      <c r="M278" s="244" t="s">
        <v>1</v>
      </c>
      <c r="N278" s="245" t="s">
        <v>41</v>
      </c>
      <c r="O278" s="88"/>
      <c r="P278" s="226">
        <f>O278*H278</f>
        <v>0</v>
      </c>
      <c r="Q278" s="226">
        <v>0.048300000000000003</v>
      </c>
      <c r="R278" s="226">
        <f>Q278*H278</f>
        <v>28.483234500000002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165</v>
      </c>
      <c r="AT278" s="228" t="s">
        <v>238</v>
      </c>
      <c r="AU278" s="228" t="s">
        <v>86</v>
      </c>
      <c r="AY278" s="14" t="s">
        <v>128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4" t="s">
        <v>84</v>
      </c>
      <c r="BK278" s="229">
        <f>ROUND(I278*H278,2)</f>
        <v>0</v>
      </c>
      <c r="BL278" s="14" t="s">
        <v>135</v>
      </c>
      <c r="BM278" s="228" t="s">
        <v>1074</v>
      </c>
    </row>
    <row r="279" s="2" customFormat="1" ht="24.15" customHeight="1">
      <c r="A279" s="35"/>
      <c r="B279" s="36"/>
      <c r="C279" s="235" t="s">
        <v>776</v>
      </c>
      <c r="D279" s="235" t="s">
        <v>238</v>
      </c>
      <c r="E279" s="236" t="s">
        <v>829</v>
      </c>
      <c r="F279" s="237" t="s">
        <v>830</v>
      </c>
      <c r="G279" s="238" t="s">
        <v>370</v>
      </c>
      <c r="H279" s="239">
        <v>6.0899999999999999</v>
      </c>
      <c r="I279" s="240"/>
      <c r="J279" s="241">
        <f>ROUND(I279*H279,2)</f>
        <v>0</v>
      </c>
      <c r="K279" s="242"/>
      <c r="L279" s="243"/>
      <c r="M279" s="244" t="s">
        <v>1</v>
      </c>
      <c r="N279" s="245" t="s">
        <v>41</v>
      </c>
      <c r="O279" s="88"/>
      <c r="P279" s="226">
        <f>O279*H279</f>
        <v>0</v>
      </c>
      <c r="Q279" s="226">
        <v>0.065670000000000006</v>
      </c>
      <c r="R279" s="226">
        <f>Q279*H279</f>
        <v>0.39993030000000002</v>
      </c>
      <c r="S279" s="226">
        <v>0</v>
      </c>
      <c r="T279" s="22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165</v>
      </c>
      <c r="AT279" s="228" t="s">
        <v>238</v>
      </c>
      <c r="AU279" s="228" t="s">
        <v>86</v>
      </c>
      <c r="AY279" s="14" t="s">
        <v>128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4" t="s">
        <v>84</v>
      </c>
      <c r="BK279" s="229">
        <f>ROUND(I279*H279,2)</f>
        <v>0</v>
      </c>
      <c r="BL279" s="14" t="s">
        <v>135</v>
      </c>
      <c r="BM279" s="228" t="s">
        <v>1075</v>
      </c>
    </row>
    <row r="280" s="2" customFormat="1" ht="49.05" customHeight="1">
      <c r="A280" s="35"/>
      <c r="B280" s="36"/>
      <c r="C280" s="216" t="s">
        <v>780</v>
      </c>
      <c r="D280" s="216" t="s">
        <v>131</v>
      </c>
      <c r="E280" s="217" t="s">
        <v>833</v>
      </c>
      <c r="F280" s="218" t="s">
        <v>834</v>
      </c>
      <c r="G280" s="219" t="s">
        <v>370</v>
      </c>
      <c r="H280" s="220">
        <v>256</v>
      </c>
      <c r="I280" s="221"/>
      <c r="J280" s="222">
        <f>ROUND(I280*H280,2)</f>
        <v>0</v>
      </c>
      <c r="K280" s="223"/>
      <c r="L280" s="41"/>
      <c r="M280" s="224" t="s">
        <v>1</v>
      </c>
      <c r="N280" s="225" t="s">
        <v>41</v>
      </c>
      <c r="O280" s="88"/>
      <c r="P280" s="226">
        <f>O280*H280</f>
        <v>0</v>
      </c>
      <c r="Q280" s="226">
        <v>0.16849</v>
      </c>
      <c r="R280" s="226">
        <f>Q280*H280</f>
        <v>43.13344</v>
      </c>
      <c r="S280" s="226">
        <v>0</v>
      </c>
      <c r="T280" s="22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135</v>
      </c>
      <c r="AT280" s="228" t="s">
        <v>131</v>
      </c>
      <c r="AU280" s="228" t="s">
        <v>86</v>
      </c>
      <c r="AY280" s="14" t="s">
        <v>128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4" t="s">
        <v>84</v>
      </c>
      <c r="BK280" s="229">
        <f>ROUND(I280*H280,2)</f>
        <v>0</v>
      </c>
      <c r="BL280" s="14" t="s">
        <v>135</v>
      </c>
      <c r="BM280" s="228" t="s">
        <v>1076</v>
      </c>
    </row>
    <row r="281" s="2" customFormat="1" ht="49.05" customHeight="1">
      <c r="A281" s="35"/>
      <c r="B281" s="36"/>
      <c r="C281" s="216" t="s">
        <v>784</v>
      </c>
      <c r="D281" s="216" t="s">
        <v>131</v>
      </c>
      <c r="E281" s="217" t="s">
        <v>837</v>
      </c>
      <c r="F281" s="218" t="s">
        <v>838</v>
      </c>
      <c r="G281" s="219" t="s">
        <v>370</v>
      </c>
      <c r="H281" s="220">
        <v>229</v>
      </c>
      <c r="I281" s="221"/>
      <c r="J281" s="222">
        <f>ROUND(I281*H281,2)</f>
        <v>0</v>
      </c>
      <c r="K281" s="223"/>
      <c r="L281" s="41"/>
      <c r="M281" s="224" t="s">
        <v>1</v>
      </c>
      <c r="N281" s="225" t="s">
        <v>41</v>
      </c>
      <c r="O281" s="88"/>
      <c r="P281" s="226">
        <f>O281*H281</f>
        <v>0</v>
      </c>
      <c r="Q281" s="226">
        <v>0.1295</v>
      </c>
      <c r="R281" s="226">
        <f>Q281*H281</f>
        <v>29.6555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135</v>
      </c>
      <c r="AT281" s="228" t="s">
        <v>131</v>
      </c>
      <c r="AU281" s="228" t="s">
        <v>86</v>
      </c>
      <c r="AY281" s="14" t="s">
        <v>128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4" t="s">
        <v>84</v>
      </c>
      <c r="BK281" s="229">
        <f>ROUND(I281*H281,2)</f>
        <v>0</v>
      </c>
      <c r="BL281" s="14" t="s">
        <v>135</v>
      </c>
      <c r="BM281" s="228" t="s">
        <v>1077</v>
      </c>
    </row>
    <row r="282" s="2" customFormat="1" ht="16.5" customHeight="1">
      <c r="A282" s="35"/>
      <c r="B282" s="36"/>
      <c r="C282" s="235" t="s">
        <v>788</v>
      </c>
      <c r="D282" s="235" t="s">
        <v>238</v>
      </c>
      <c r="E282" s="236" t="s">
        <v>841</v>
      </c>
      <c r="F282" s="237" t="s">
        <v>842</v>
      </c>
      <c r="G282" s="238" t="s">
        <v>370</v>
      </c>
      <c r="H282" s="239">
        <v>492.27499999999998</v>
      </c>
      <c r="I282" s="240"/>
      <c r="J282" s="241">
        <f>ROUND(I282*H282,2)</f>
        <v>0</v>
      </c>
      <c r="K282" s="242"/>
      <c r="L282" s="243"/>
      <c r="M282" s="244" t="s">
        <v>1</v>
      </c>
      <c r="N282" s="245" t="s">
        <v>41</v>
      </c>
      <c r="O282" s="88"/>
      <c r="P282" s="226">
        <f>O282*H282</f>
        <v>0</v>
      </c>
      <c r="Q282" s="226">
        <v>0.058000000000000003</v>
      </c>
      <c r="R282" s="226">
        <f>Q282*H282</f>
        <v>28.551950000000001</v>
      </c>
      <c r="S282" s="226">
        <v>0</v>
      </c>
      <c r="T282" s="22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8" t="s">
        <v>165</v>
      </c>
      <c r="AT282" s="228" t="s">
        <v>238</v>
      </c>
      <c r="AU282" s="228" t="s">
        <v>86</v>
      </c>
      <c r="AY282" s="14" t="s">
        <v>128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4" t="s">
        <v>84</v>
      </c>
      <c r="BK282" s="229">
        <f>ROUND(I282*H282,2)</f>
        <v>0</v>
      </c>
      <c r="BL282" s="14" t="s">
        <v>135</v>
      </c>
      <c r="BM282" s="228" t="s">
        <v>1078</v>
      </c>
    </row>
    <row r="283" s="2" customFormat="1" ht="55.5" customHeight="1">
      <c r="A283" s="35"/>
      <c r="B283" s="36"/>
      <c r="C283" s="216" t="s">
        <v>792</v>
      </c>
      <c r="D283" s="216" t="s">
        <v>131</v>
      </c>
      <c r="E283" s="217" t="s">
        <v>845</v>
      </c>
      <c r="F283" s="218" t="s">
        <v>846</v>
      </c>
      <c r="G283" s="219" t="s">
        <v>370</v>
      </c>
      <c r="H283" s="220">
        <v>35</v>
      </c>
      <c r="I283" s="221"/>
      <c r="J283" s="222">
        <f>ROUND(I283*H283,2)</f>
        <v>0</v>
      </c>
      <c r="K283" s="223"/>
      <c r="L283" s="41"/>
      <c r="M283" s="224" t="s">
        <v>1</v>
      </c>
      <c r="N283" s="225" t="s">
        <v>41</v>
      </c>
      <c r="O283" s="88"/>
      <c r="P283" s="226">
        <f>O283*H283</f>
        <v>0</v>
      </c>
      <c r="Q283" s="226">
        <v>0.00050000000000000001</v>
      </c>
      <c r="R283" s="226">
        <f>Q283*H283</f>
        <v>0.017500000000000002</v>
      </c>
      <c r="S283" s="226">
        <v>0</v>
      </c>
      <c r="T283" s="22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8" t="s">
        <v>135</v>
      </c>
      <c r="AT283" s="228" t="s">
        <v>131</v>
      </c>
      <c r="AU283" s="228" t="s">
        <v>86</v>
      </c>
      <c r="AY283" s="14" t="s">
        <v>128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4" t="s">
        <v>84</v>
      </c>
      <c r="BK283" s="229">
        <f>ROUND(I283*H283,2)</f>
        <v>0</v>
      </c>
      <c r="BL283" s="14" t="s">
        <v>135</v>
      </c>
      <c r="BM283" s="228" t="s">
        <v>1079</v>
      </c>
    </row>
    <row r="284" s="12" customFormat="1" ht="22.8" customHeight="1">
      <c r="A284" s="12"/>
      <c r="B284" s="200"/>
      <c r="C284" s="201"/>
      <c r="D284" s="202" t="s">
        <v>75</v>
      </c>
      <c r="E284" s="214" t="s">
        <v>610</v>
      </c>
      <c r="F284" s="214" t="s">
        <v>848</v>
      </c>
      <c r="G284" s="201"/>
      <c r="H284" s="201"/>
      <c r="I284" s="204"/>
      <c r="J284" s="215">
        <f>BK284</f>
        <v>0</v>
      </c>
      <c r="K284" s="201"/>
      <c r="L284" s="206"/>
      <c r="M284" s="207"/>
      <c r="N284" s="208"/>
      <c r="O284" s="208"/>
      <c r="P284" s="209">
        <f>SUM(P285:P290)</f>
        <v>0</v>
      </c>
      <c r="Q284" s="208"/>
      <c r="R284" s="209">
        <f>SUM(R285:R290)</f>
        <v>0</v>
      </c>
      <c r="S284" s="208"/>
      <c r="T284" s="210">
        <f>SUM(T285:T290)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1" t="s">
        <v>84</v>
      </c>
      <c r="AT284" s="212" t="s">
        <v>75</v>
      </c>
      <c r="AU284" s="212" t="s">
        <v>84</v>
      </c>
      <c r="AY284" s="211" t="s">
        <v>128</v>
      </c>
      <c r="BK284" s="213">
        <f>SUM(BK285:BK290)</f>
        <v>0</v>
      </c>
    </row>
    <row r="285" s="2" customFormat="1" ht="37.8" customHeight="1">
      <c r="A285" s="35"/>
      <c r="B285" s="36"/>
      <c r="C285" s="216" t="s">
        <v>796</v>
      </c>
      <c r="D285" s="216" t="s">
        <v>131</v>
      </c>
      <c r="E285" s="217" t="s">
        <v>850</v>
      </c>
      <c r="F285" s="218" t="s">
        <v>851</v>
      </c>
      <c r="G285" s="219" t="s">
        <v>241</v>
      </c>
      <c r="H285" s="220">
        <v>824.15999999999997</v>
      </c>
      <c r="I285" s="221"/>
      <c r="J285" s="222">
        <f>ROUND(I285*H285,2)</f>
        <v>0</v>
      </c>
      <c r="K285" s="223"/>
      <c r="L285" s="41"/>
      <c r="M285" s="224" t="s">
        <v>1</v>
      </c>
      <c r="N285" s="225" t="s">
        <v>41</v>
      </c>
      <c r="O285" s="88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8" t="s">
        <v>135</v>
      </c>
      <c r="AT285" s="228" t="s">
        <v>131</v>
      </c>
      <c r="AU285" s="228" t="s">
        <v>86</v>
      </c>
      <c r="AY285" s="14" t="s">
        <v>128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4" t="s">
        <v>84</v>
      </c>
      <c r="BK285" s="229">
        <f>ROUND(I285*H285,2)</f>
        <v>0</v>
      </c>
      <c r="BL285" s="14" t="s">
        <v>135</v>
      </c>
      <c r="BM285" s="228" t="s">
        <v>1080</v>
      </c>
    </row>
    <row r="286" s="2" customFormat="1" ht="37.8" customHeight="1">
      <c r="A286" s="35"/>
      <c r="B286" s="36"/>
      <c r="C286" s="216" t="s">
        <v>800</v>
      </c>
      <c r="D286" s="216" t="s">
        <v>131</v>
      </c>
      <c r="E286" s="217" t="s">
        <v>854</v>
      </c>
      <c r="F286" s="218" t="s">
        <v>855</v>
      </c>
      <c r="G286" s="219" t="s">
        <v>241</v>
      </c>
      <c r="H286" s="220">
        <v>2472.48</v>
      </c>
      <c r="I286" s="221"/>
      <c r="J286" s="222">
        <f>ROUND(I286*H286,2)</f>
        <v>0</v>
      </c>
      <c r="K286" s="223"/>
      <c r="L286" s="41"/>
      <c r="M286" s="224" t="s">
        <v>1</v>
      </c>
      <c r="N286" s="225" t="s">
        <v>41</v>
      </c>
      <c r="O286" s="88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8" t="s">
        <v>135</v>
      </c>
      <c r="AT286" s="228" t="s">
        <v>131</v>
      </c>
      <c r="AU286" s="228" t="s">
        <v>86</v>
      </c>
      <c r="AY286" s="14" t="s">
        <v>128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4" t="s">
        <v>84</v>
      </c>
      <c r="BK286" s="229">
        <f>ROUND(I286*H286,2)</f>
        <v>0</v>
      </c>
      <c r="BL286" s="14" t="s">
        <v>135</v>
      </c>
      <c r="BM286" s="228" t="s">
        <v>1081</v>
      </c>
    </row>
    <row r="287" s="2" customFormat="1" ht="37.8" customHeight="1">
      <c r="A287" s="35"/>
      <c r="B287" s="36"/>
      <c r="C287" s="216" t="s">
        <v>804</v>
      </c>
      <c r="D287" s="216" t="s">
        <v>131</v>
      </c>
      <c r="E287" s="217" t="s">
        <v>858</v>
      </c>
      <c r="F287" s="218" t="s">
        <v>859</v>
      </c>
      <c r="G287" s="219" t="s">
        <v>241</v>
      </c>
      <c r="H287" s="220">
        <v>636.20299999999997</v>
      </c>
      <c r="I287" s="221"/>
      <c r="J287" s="222">
        <f>ROUND(I287*H287,2)</f>
        <v>0</v>
      </c>
      <c r="K287" s="223"/>
      <c r="L287" s="41"/>
      <c r="M287" s="224" t="s">
        <v>1</v>
      </c>
      <c r="N287" s="225" t="s">
        <v>41</v>
      </c>
      <c r="O287" s="88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8" t="s">
        <v>135</v>
      </c>
      <c r="AT287" s="228" t="s">
        <v>131</v>
      </c>
      <c r="AU287" s="228" t="s">
        <v>86</v>
      </c>
      <c r="AY287" s="14" t="s">
        <v>128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4" t="s">
        <v>84</v>
      </c>
      <c r="BK287" s="229">
        <f>ROUND(I287*H287,2)</f>
        <v>0</v>
      </c>
      <c r="BL287" s="14" t="s">
        <v>135</v>
      </c>
      <c r="BM287" s="228" t="s">
        <v>1082</v>
      </c>
    </row>
    <row r="288" s="2" customFormat="1" ht="37.8" customHeight="1">
      <c r="A288" s="35"/>
      <c r="B288" s="36"/>
      <c r="C288" s="216" t="s">
        <v>808</v>
      </c>
      <c r="D288" s="216" t="s">
        <v>131</v>
      </c>
      <c r="E288" s="217" t="s">
        <v>862</v>
      </c>
      <c r="F288" s="218" t="s">
        <v>855</v>
      </c>
      <c r="G288" s="219" t="s">
        <v>241</v>
      </c>
      <c r="H288" s="220">
        <v>1272.406</v>
      </c>
      <c r="I288" s="221"/>
      <c r="J288" s="222">
        <f>ROUND(I288*H288,2)</f>
        <v>0</v>
      </c>
      <c r="K288" s="223"/>
      <c r="L288" s="41"/>
      <c r="M288" s="224" t="s">
        <v>1</v>
      </c>
      <c r="N288" s="225" t="s">
        <v>41</v>
      </c>
      <c r="O288" s="88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135</v>
      </c>
      <c r="AT288" s="228" t="s">
        <v>131</v>
      </c>
      <c r="AU288" s="228" t="s">
        <v>86</v>
      </c>
      <c r="AY288" s="14" t="s">
        <v>128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4" t="s">
        <v>84</v>
      </c>
      <c r="BK288" s="229">
        <f>ROUND(I288*H288,2)</f>
        <v>0</v>
      </c>
      <c r="BL288" s="14" t="s">
        <v>135</v>
      </c>
      <c r="BM288" s="228" t="s">
        <v>1083</v>
      </c>
    </row>
    <row r="289" s="2" customFormat="1" ht="44.25" customHeight="1">
      <c r="A289" s="35"/>
      <c r="B289" s="36"/>
      <c r="C289" s="216" t="s">
        <v>812</v>
      </c>
      <c r="D289" s="216" t="s">
        <v>131</v>
      </c>
      <c r="E289" s="217" t="s">
        <v>865</v>
      </c>
      <c r="F289" s="218" t="s">
        <v>866</v>
      </c>
      <c r="G289" s="219" t="s">
        <v>241</v>
      </c>
      <c r="H289" s="220">
        <v>824.15999999999997</v>
      </c>
      <c r="I289" s="221"/>
      <c r="J289" s="222">
        <f>ROUND(I289*H289,2)</f>
        <v>0</v>
      </c>
      <c r="K289" s="223"/>
      <c r="L289" s="41"/>
      <c r="M289" s="224" t="s">
        <v>1</v>
      </c>
      <c r="N289" s="225" t="s">
        <v>41</v>
      </c>
      <c r="O289" s="88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135</v>
      </c>
      <c r="AT289" s="228" t="s">
        <v>131</v>
      </c>
      <c r="AU289" s="228" t="s">
        <v>86</v>
      </c>
      <c r="AY289" s="14" t="s">
        <v>128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4" t="s">
        <v>84</v>
      </c>
      <c r="BK289" s="229">
        <f>ROUND(I289*H289,2)</f>
        <v>0</v>
      </c>
      <c r="BL289" s="14" t="s">
        <v>135</v>
      </c>
      <c r="BM289" s="228" t="s">
        <v>1084</v>
      </c>
    </row>
    <row r="290" s="2" customFormat="1" ht="16.5" customHeight="1">
      <c r="A290" s="35"/>
      <c r="B290" s="36"/>
      <c r="C290" s="216" t="s">
        <v>816</v>
      </c>
      <c r="D290" s="216" t="s">
        <v>131</v>
      </c>
      <c r="E290" s="217" t="s">
        <v>869</v>
      </c>
      <c r="F290" s="218" t="s">
        <v>870</v>
      </c>
      <c r="G290" s="219" t="s">
        <v>241</v>
      </c>
      <c r="H290" s="220">
        <v>140.14500000000001</v>
      </c>
      <c r="I290" s="221"/>
      <c r="J290" s="222">
        <f>ROUND(I290*H290,2)</f>
        <v>0</v>
      </c>
      <c r="K290" s="223"/>
      <c r="L290" s="41"/>
      <c r="M290" s="224" t="s">
        <v>1</v>
      </c>
      <c r="N290" s="225" t="s">
        <v>41</v>
      </c>
      <c r="O290" s="88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8" t="s">
        <v>135</v>
      </c>
      <c r="AT290" s="228" t="s">
        <v>131</v>
      </c>
      <c r="AU290" s="228" t="s">
        <v>86</v>
      </c>
      <c r="AY290" s="14" t="s">
        <v>128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4" t="s">
        <v>84</v>
      </c>
      <c r="BK290" s="229">
        <f>ROUND(I290*H290,2)</f>
        <v>0</v>
      </c>
      <c r="BL290" s="14" t="s">
        <v>135</v>
      </c>
      <c r="BM290" s="228" t="s">
        <v>1085</v>
      </c>
    </row>
    <row r="291" s="12" customFormat="1" ht="22.8" customHeight="1">
      <c r="A291" s="12"/>
      <c r="B291" s="200"/>
      <c r="C291" s="201"/>
      <c r="D291" s="202" t="s">
        <v>75</v>
      </c>
      <c r="E291" s="214" t="s">
        <v>872</v>
      </c>
      <c r="F291" s="214" t="s">
        <v>873</v>
      </c>
      <c r="G291" s="201"/>
      <c r="H291" s="201"/>
      <c r="I291" s="204"/>
      <c r="J291" s="215">
        <f>BK291</f>
        <v>0</v>
      </c>
      <c r="K291" s="201"/>
      <c r="L291" s="206"/>
      <c r="M291" s="207"/>
      <c r="N291" s="208"/>
      <c r="O291" s="208"/>
      <c r="P291" s="209">
        <f>SUM(P292:P293)</f>
        <v>0</v>
      </c>
      <c r="Q291" s="208"/>
      <c r="R291" s="209">
        <f>SUM(R292:R293)</f>
        <v>0</v>
      </c>
      <c r="S291" s="208"/>
      <c r="T291" s="210">
        <f>SUM(T292:T293)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1" t="s">
        <v>84</v>
      </c>
      <c r="AT291" s="212" t="s">
        <v>75</v>
      </c>
      <c r="AU291" s="212" t="s">
        <v>84</v>
      </c>
      <c r="AY291" s="211" t="s">
        <v>128</v>
      </c>
      <c r="BK291" s="213">
        <f>SUM(BK292:BK293)</f>
        <v>0</v>
      </c>
    </row>
    <row r="292" s="2" customFormat="1" ht="44.25" customHeight="1">
      <c r="A292" s="35"/>
      <c r="B292" s="36"/>
      <c r="C292" s="216" t="s">
        <v>820</v>
      </c>
      <c r="D292" s="216" t="s">
        <v>131</v>
      </c>
      <c r="E292" s="217" t="s">
        <v>875</v>
      </c>
      <c r="F292" s="218" t="s">
        <v>876</v>
      </c>
      <c r="G292" s="219" t="s">
        <v>241</v>
      </c>
      <c r="H292" s="220">
        <v>1024.3</v>
      </c>
      <c r="I292" s="221"/>
      <c r="J292" s="222">
        <f>ROUND(I292*H292,2)</f>
        <v>0</v>
      </c>
      <c r="K292" s="223"/>
      <c r="L292" s="41"/>
      <c r="M292" s="224" t="s">
        <v>1</v>
      </c>
      <c r="N292" s="225" t="s">
        <v>41</v>
      </c>
      <c r="O292" s="88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135</v>
      </c>
      <c r="AT292" s="228" t="s">
        <v>131</v>
      </c>
      <c r="AU292" s="228" t="s">
        <v>86</v>
      </c>
      <c r="AY292" s="14" t="s">
        <v>128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4" t="s">
        <v>84</v>
      </c>
      <c r="BK292" s="229">
        <f>ROUND(I292*H292,2)</f>
        <v>0</v>
      </c>
      <c r="BL292" s="14" t="s">
        <v>135</v>
      </c>
      <c r="BM292" s="228" t="s">
        <v>1086</v>
      </c>
    </row>
    <row r="293" s="2" customFormat="1" ht="55.5" customHeight="1">
      <c r="A293" s="35"/>
      <c r="B293" s="36"/>
      <c r="C293" s="216" t="s">
        <v>824</v>
      </c>
      <c r="D293" s="216" t="s">
        <v>131</v>
      </c>
      <c r="E293" s="217" t="s">
        <v>879</v>
      </c>
      <c r="F293" s="218" t="s">
        <v>880</v>
      </c>
      <c r="G293" s="219" t="s">
        <v>241</v>
      </c>
      <c r="H293" s="220">
        <v>1024.3</v>
      </c>
      <c r="I293" s="221"/>
      <c r="J293" s="222">
        <f>ROUND(I293*H293,2)</f>
        <v>0</v>
      </c>
      <c r="K293" s="223"/>
      <c r="L293" s="41"/>
      <c r="M293" s="230" t="s">
        <v>1</v>
      </c>
      <c r="N293" s="231" t="s">
        <v>41</v>
      </c>
      <c r="O293" s="232"/>
      <c r="P293" s="233">
        <f>O293*H293</f>
        <v>0</v>
      </c>
      <c r="Q293" s="233">
        <v>0</v>
      </c>
      <c r="R293" s="233">
        <f>Q293*H293</f>
        <v>0</v>
      </c>
      <c r="S293" s="233">
        <v>0</v>
      </c>
      <c r="T293" s="23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135</v>
      </c>
      <c r="AT293" s="228" t="s">
        <v>131</v>
      </c>
      <c r="AU293" s="228" t="s">
        <v>86</v>
      </c>
      <c r="AY293" s="14" t="s">
        <v>128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4" t="s">
        <v>84</v>
      </c>
      <c r="BK293" s="229">
        <f>ROUND(I293*H293,2)</f>
        <v>0</v>
      </c>
      <c r="BL293" s="14" t="s">
        <v>135</v>
      </c>
      <c r="BM293" s="228" t="s">
        <v>1087</v>
      </c>
    </row>
    <row r="294" s="2" customFormat="1" ht="6.96" customHeight="1">
      <c r="A294" s="35"/>
      <c r="B294" s="63"/>
      <c r="C294" s="64"/>
      <c r="D294" s="64"/>
      <c r="E294" s="64"/>
      <c r="F294" s="64"/>
      <c r="G294" s="64"/>
      <c r="H294" s="64"/>
      <c r="I294" s="64"/>
      <c r="J294" s="64"/>
      <c r="K294" s="64"/>
      <c r="L294" s="41"/>
      <c r="M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</row>
  </sheetData>
  <sheetProtection sheet="1" autoFilter="0" formatColumns="0" formatRows="0" objects="1" scenarios="1" spinCount="100000" saltValue="Ofo9HD6lUigMv4UNOGlC5NOOSUGn+04KRJtkMJmwt8FOHfucDjupGIOqbqVP1CeXBwb8eR/b7WYdrdzc6j7Yog==" hashValue="UoaQQZXBbn55ofiPdZYkcr/Pa1pKx6ERUzIZukPseb+IgfQPphQayA/b0brBUTD1xmdvuPlP20VeBUvM6nAIBA==" algorithmName="SHA-512" password="CA9C"/>
  <autoFilter ref="C127:K29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 - rekonstrukce místní komunikace Čechova - verze 2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ROUND((SUM(BE129:BE258)),  2)</f>
        <v>0</v>
      </c>
      <c r="G33" s="35"/>
      <c r="H33" s="35"/>
      <c r="I33" s="152">
        <v>0.20999999999999999</v>
      </c>
      <c r="J33" s="151">
        <f>ROUND(((SUM(BE129:BE258))*I33),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ROUND((SUM(BF129:BF258)),  2)</f>
        <v>0</v>
      </c>
      <c r="G34" s="35"/>
      <c r="H34" s="35"/>
      <c r="I34" s="152">
        <v>0.12</v>
      </c>
      <c r="J34" s="151">
        <f>ROUND(((SUM(BF129:BF258))*I34),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ROUND((SUM(BG129:BG258)),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ROUND((SUM(BH129:BH258)),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ROUND((SUM(BI129:BI258)),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 - rekonstrukce místní komunikace Čechova - verze 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102.2 - Část B - MK Dolní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 střed</v>
      </c>
      <c r="G89" s="37"/>
      <c r="H89" s="37"/>
      <c r="I89" s="29" t="s">
        <v>22</v>
      </c>
      <c r="J89" s="76" t="str">
        <f>IF(J12="","",J12)</f>
        <v>12. 2. 2024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Ing.K.Prokůpek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103</v>
      </c>
      <c r="D94" s="173"/>
      <c r="E94" s="173"/>
      <c r="F94" s="173"/>
      <c r="G94" s="173"/>
      <c r="H94" s="173"/>
      <c r="I94" s="173"/>
      <c r="J94" s="174" t="s">
        <v>104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105</v>
      </c>
      <c r="D96" s="37"/>
      <c r="E96" s="37"/>
      <c r="F96" s="37"/>
      <c r="G96" s="37"/>
      <c r="H96" s="37"/>
      <c r="I96" s="37"/>
      <c r="J96" s="107">
        <f>J129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106</v>
      </c>
    </row>
    <row r="97" s="9" customFormat="1" ht="24.96" customHeight="1">
      <c r="A97" s="9"/>
      <c r="B97" s="176"/>
      <c r="C97" s="177"/>
      <c r="D97" s="178" t="s">
        <v>206</v>
      </c>
      <c r="E97" s="179"/>
      <c r="F97" s="179"/>
      <c r="G97" s="179"/>
      <c r="H97" s="179"/>
      <c r="I97" s="179"/>
      <c r="J97" s="180">
        <f>J130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207</v>
      </c>
      <c r="E98" s="185"/>
      <c r="F98" s="185"/>
      <c r="G98" s="185"/>
      <c r="H98" s="185"/>
      <c r="I98" s="185"/>
      <c r="J98" s="186">
        <f>J131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208</v>
      </c>
      <c r="E99" s="185"/>
      <c r="F99" s="185"/>
      <c r="G99" s="185"/>
      <c r="H99" s="185"/>
      <c r="I99" s="185"/>
      <c r="J99" s="186">
        <f>J142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209</v>
      </c>
      <c r="E100" s="185"/>
      <c r="F100" s="185"/>
      <c r="G100" s="185"/>
      <c r="H100" s="185"/>
      <c r="I100" s="185"/>
      <c r="J100" s="186">
        <f>J160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210</v>
      </c>
      <c r="E101" s="185"/>
      <c r="F101" s="185"/>
      <c r="G101" s="185"/>
      <c r="H101" s="185"/>
      <c r="I101" s="185"/>
      <c r="J101" s="186">
        <f>J176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211</v>
      </c>
      <c r="E102" s="185"/>
      <c r="F102" s="185"/>
      <c r="G102" s="185"/>
      <c r="H102" s="185"/>
      <c r="I102" s="185"/>
      <c r="J102" s="186">
        <f>J183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212</v>
      </c>
      <c r="E103" s="185"/>
      <c r="F103" s="185"/>
      <c r="G103" s="185"/>
      <c r="H103" s="185"/>
      <c r="I103" s="185"/>
      <c r="J103" s="186">
        <f>J188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213</v>
      </c>
      <c r="E104" s="185"/>
      <c r="F104" s="185"/>
      <c r="G104" s="185"/>
      <c r="H104" s="185"/>
      <c r="I104" s="185"/>
      <c r="J104" s="186">
        <f>J190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214</v>
      </c>
      <c r="E105" s="185"/>
      <c r="F105" s="185"/>
      <c r="G105" s="185"/>
      <c r="H105" s="185"/>
      <c r="I105" s="185"/>
      <c r="J105" s="186">
        <f>J195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215</v>
      </c>
      <c r="E106" s="185"/>
      <c r="F106" s="185"/>
      <c r="G106" s="185"/>
      <c r="H106" s="185"/>
      <c r="I106" s="185"/>
      <c r="J106" s="186">
        <f>J215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216</v>
      </c>
      <c r="E107" s="185"/>
      <c r="F107" s="185"/>
      <c r="G107" s="185"/>
      <c r="H107" s="185"/>
      <c r="I107" s="185"/>
      <c r="J107" s="186">
        <f>J231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217</v>
      </c>
      <c r="E108" s="185"/>
      <c r="F108" s="185"/>
      <c r="G108" s="185"/>
      <c r="H108" s="185"/>
      <c r="I108" s="185"/>
      <c r="J108" s="186">
        <f>J249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218</v>
      </c>
      <c r="E109" s="185"/>
      <c r="F109" s="185"/>
      <c r="G109" s="185"/>
      <c r="H109" s="185"/>
      <c r="I109" s="185"/>
      <c r="J109" s="186">
        <f>J256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112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71" t="str">
        <f>E7</f>
        <v>Otrokovice - rekonstrukce místní komunikace Čechova - verze 2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100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3" t="str">
        <f>E9</f>
        <v>SO 102.2 - Část B - MK Dolní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>Otrokovice střed</v>
      </c>
      <c r="G123" s="37"/>
      <c r="H123" s="37"/>
      <c r="I123" s="29" t="s">
        <v>22</v>
      </c>
      <c r="J123" s="76" t="str">
        <f>IF(J12="","",J12)</f>
        <v>12. 2. 2024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E15</f>
        <v>Město Otrokovice</v>
      </c>
      <c r="G125" s="37"/>
      <c r="H125" s="37"/>
      <c r="I125" s="29" t="s">
        <v>30</v>
      </c>
      <c r="J125" s="33" t="str">
        <f>E21</f>
        <v>Ing.K.Prokůpek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28</v>
      </c>
      <c r="D126" s="37"/>
      <c r="E126" s="37"/>
      <c r="F126" s="24" t="str">
        <f>IF(E18="","",E18)</f>
        <v>Vyplň údaj</v>
      </c>
      <c r="G126" s="37"/>
      <c r="H126" s="37"/>
      <c r="I126" s="29" t="s">
        <v>33</v>
      </c>
      <c r="J126" s="33" t="str">
        <f>E24</f>
        <v>Ing.L.Alster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88"/>
      <c r="B128" s="189"/>
      <c r="C128" s="190" t="s">
        <v>113</v>
      </c>
      <c r="D128" s="191" t="s">
        <v>61</v>
      </c>
      <c r="E128" s="191" t="s">
        <v>57</v>
      </c>
      <c r="F128" s="191" t="s">
        <v>58</v>
      </c>
      <c r="G128" s="191" t="s">
        <v>114</v>
      </c>
      <c r="H128" s="191" t="s">
        <v>115</v>
      </c>
      <c r="I128" s="191" t="s">
        <v>116</v>
      </c>
      <c r="J128" s="192" t="s">
        <v>104</v>
      </c>
      <c r="K128" s="193" t="s">
        <v>117</v>
      </c>
      <c r="L128" s="194"/>
      <c r="M128" s="97" t="s">
        <v>1</v>
      </c>
      <c r="N128" s="98" t="s">
        <v>40</v>
      </c>
      <c r="O128" s="98" t="s">
        <v>118</v>
      </c>
      <c r="P128" s="98" t="s">
        <v>119</v>
      </c>
      <c r="Q128" s="98" t="s">
        <v>120</v>
      </c>
      <c r="R128" s="98" t="s">
        <v>121</v>
      </c>
      <c r="S128" s="98" t="s">
        <v>122</v>
      </c>
      <c r="T128" s="99" t="s">
        <v>123</v>
      </c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/>
    </row>
    <row r="129" s="2" customFormat="1" ht="22.8" customHeight="1">
      <c r="A129" s="35"/>
      <c r="B129" s="36"/>
      <c r="C129" s="104" t="s">
        <v>124</v>
      </c>
      <c r="D129" s="37"/>
      <c r="E129" s="37"/>
      <c r="F129" s="37"/>
      <c r="G129" s="37"/>
      <c r="H129" s="37"/>
      <c r="I129" s="37"/>
      <c r="J129" s="195">
        <f>BK129</f>
        <v>0</v>
      </c>
      <c r="K129" s="37"/>
      <c r="L129" s="41"/>
      <c r="M129" s="100"/>
      <c r="N129" s="196"/>
      <c r="O129" s="101"/>
      <c r="P129" s="197">
        <f>P130</f>
        <v>0</v>
      </c>
      <c r="Q129" s="101"/>
      <c r="R129" s="197">
        <f>R130</f>
        <v>249.39156463999996</v>
      </c>
      <c r="S129" s="101"/>
      <c r="T129" s="198">
        <f>T130</f>
        <v>331.10199999999998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75</v>
      </c>
      <c r="AU129" s="14" t="s">
        <v>106</v>
      </c>
      <c r="BK129" s="199">
        <f>BK130</f>
        <v>0</v>
      </c>
    </row>
    <row r="130" s="12" customFormat="1" ht="25.92" customHeight="1">
      <c r="A130" s="12"/>
      <c r="B130" s="200"/>
      <c r="C130" s="201"/>
      <c r="D130" s="202" t="s">
        <v>75</v>
      </c>
      <c r="E130" s="203" t="s">
        <v>219</v>
      </c>
      <c r="F130" s="203" t="s">
        <v>220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P131+P142+P160+P176+P183+P188+P190+P195+P215+P231+P249+P256</f>
        <v>0</v>
      </c>
      <c r="Q130" s="208"/>
      <c r="R130" s="209">
        <f>R131+R142+R160+R176+R183+R188+R190+R195+R215+R231+R249+R256</f>
        <v>249.39156463999996</v>
      </c>
      <c r="S130" s="208"/>
      <c r="T130" s="210">
        <f>T131+T142+T160+T176+T183+T188+T190+T195+T215+T231+T249+T256</f>
        <v>331.10199999999998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84</v>
      </c>
      <c r="AT130" s="212" t="s">
        <v>75</v>
      </c>
      <c r="AU130" s="212" t="s">
        <v>76</v>
      </c>
      <c r="AY130" s="211" t="s">
        <v>128</v>
      </c>
      <c r="BK130" s="213">
        <f>BK131+BK142+BK160+BK176+BK183+BK188+BK190+BK195+BK215+BK231+BK249+BK256</f>
        <v>0</v>
      </c>
    </row>
    <row r="131" s="12" customFormat="1" ht="22.8" customHeight="1">
      <c r="A131" s="12"/>
      <c r="B131" s="200"/>
      <c r="C131" s="201"/>
      <c r="D131" s="202" t="s">
        <v>75</v>
      </c>
      <c r="E131" s="214" t="s">
        <v>84</v>
      </c>
      <c r="F131" s="214" t="s">
        <v>221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SUM(P132:P141)</f>
        <v>0</v>
      </c>
      <c r="Q131" s="208"/>
      <c r="R131" s="209">
        <f>SUM(R132:R141)</f>
        <v>13.023999999999999</v>
      </c>
      <c r="S131" s="208"/>
      <c r="T131" s="210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84</v>
      </c>
      <c r="AT131" s="212" t="s">
        <v>75</v>
      </c>
      <c r="AU131" s="212" t="s">
        <v>84</v>
      </c>
      <c r="AY131" s="211" t="s">
        <v>128</v>
      </c>
      <c r="BK131" s="213">
        <f>SUM(BK132:BK141)</f>
        <v>0</v>
      </c>
    </row>
    <row r="132" s="2" customFormat="1" ht="37.8" customHeight="1">
      <c r="A132" s="35"/>
      <c r="B132" s="36"/>
      <c r="C132" s="216" t="s">
        <v>84</v>
      </c>
      <c r="D132" s="216" t="s">
        <v>131</v>
      </c>
      <c r="E132" s="217" t="s">
        <v>222</v>
      </c>
      <c r="F132" s="218" t="s">
        <v>223</v>
      </c>
      <c r="G132" s="219" t="s">
        <v>224</v>
      </c>
      <c r="H132" s="220">
        <v>277.94600000000003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135</v>
      </c>
      <c r="AT132" s="228" t="s">
        <v>131</v>
      </c>
      <c r="AU132" s="228" t="s">
        <v>86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135</v>
      </c>
      <c r="BM132" s="228" t="s">
        <v>1089</v>
      </c>
    </row>
    <row r="133" s="2" customFormat="1" ht="44.25" customHeight="1">
      <c r="A133" s="35"/>
      <c r="B133" s="36"/>
      <c r="C133" s="216" t="s">
        <v>86</v>
      </c>
      <c r="D133" s="216" t="s">
        <v>131</v>
      </c>
      <c r="E133" s="217" t="s">
        <v>1090</v>
      </c>
      <c r="F133" s="218" t="s">
        <v>1091</v>
      </c>
      <c r="G133" s="219" t="s">
        <v>224</v>
      </c>
      <c r="H133" s="220">
        <v>8.3200000000000003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135</v>
      </c>
      <c r="AT133" s="228" t="s">
        <v>131</v>
      </c>
      <c r="AU133" s="228" t="s">
        <v>86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135</v>
      </c>
      <c r="BM133" s="228" t="s">
        <v>1092</v>
      </c>
    </row>
    <row r="134" s="2" customFormat="1" ht="24.15" customHeight="1">
      <c r="A134" s="35"/>
      <c r="B134" s="36"/>
      <c r="C134" s="216" t="s">
        <v>141</v>
      </c>
      <c r="D134" s="216" t="s">
        <v>131</v>
      </c>
      <c r="E134" s="217" t="s">
        <v>229</v>
      </c>
      <c r="F134" s="218" t="s">
        <v>230</v>
      </c>
      <c r="G134" s="219" t="s">
        <v>224</v>
      </c>
      <c r="H134" s="220">
        <v>6.8959999999999999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135</v>
      </c>
      <c r="AT134" s="228" t="s">
        <v>131</v>
      </c>
      <c r="AU134" s="228" t="s">
        <v>86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135</v>
      </c>
      <c r="BM134" s="228" t="s">
        <v>1093</v>
      </c>
    </row>
    <row r="135" s="2" customFormat="1" ht="62.7" customHeight="1">
      <c r="A135" s="35"/>
      <c r="B135" s="36"/>
      <c r="C135" s="216" t="s">
        <v>135</v>
      </c>
      <c r="D135" s="216" t="s">
        <v>131</v>
      </c>
      <c r="E135" s="217" t="s">
        <v>232</v>
      </c>
      <c r="F135" s="218" t="s">
        <v>233</v>
      </c>
      <c r="G135" s="219" t="s">
        <v>224</v>
      </c>
      <c r="H135" s="220">
        <v>293.16199999999998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135</v>
      </c>
      <c r="AT135" s="228" t="s">
        <v>131</v>
      </c>
      <c r="AU135" s="228" t="s">
        <v>86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135</v>
      </c>
      <c r="BM135" s="228" t="s">
        <v>1094</v>
      </c>
    </row>
    <row r="136" s="2" customFormat="1" ht="44.25" customHeight="1">
      <c r="A136" s="35"/>
      <c r="B136" s="36"/>
      <c r="C136" s="216" t="s">
        <v>127</v>
      </c>
      <c r="D136" s="216" t="s">
        <v>131</v>
      </c>
      <c r="E136" s="217" t="s">
        <v>243</v>
      </c>
      <c r="F136" s="218" t="s">
        <v>244</v>
      </c>
      <c r="G136" s="219" t="s">
        <v>241</v>
      </c>
      <c r="H136" s="220">
        <v>498.375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135</v>
      </c>
      <c r="AT136" s="228" t="s">
        <v>131</v>
      </c>
      <c r="AU136" s="228" t="s">
        <v>86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135</v>
      </c>
      <c r="BM136" s="228" t="s">
        <v>1095</v>
      </c>
    </row>
    <row r="137" s="2" customFormat="1" ht="44.25" customHeight="1">
      <c r="A137" s="35"/>
      <c r="B137" s="36"/>
      <c r="C137" s="216" t="s">
        <v>157</v>
      </c>
      <c r="D137" s="216" t="s">
        <v>131</v>
      </c>
      <c r="E137" s="217" t="s">
        <v>246</v>
      </c>
      <c r="F137" s="218" t="s">
        <v>247</v>
      </c>
      <c r="G137" s="219" t="s">
        <v>224</v>
      </c>
      <c r="H137" s="220">
        <v>5.7919999999999998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135</v>
      </c>
      <c r="AT137" s="228" t="s">
        <v>131</v>
      </c>
      <c r="AU137" s="228" t="s">
        <v>86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135</v>
      </c>
      <c r="BM137" s="228" t="s">
        <v>1096</v>
      </c>
    </row>
    <row r="138" s="2" customFormat="1" ht="16.5" customHeight="1">
      <c r="A138" s="35"/>
      <c r="B138" s="36"/>
      <c r="C138" s="235" t="s">
        <v>161</v>
      </c>
      <c r="D138" s="235" t="s">
        <v>238</v>
      </c>
      <c r="E138" s="236" t="s">
        <v>249</v>
      </c>
      <c r="F138" s="237" t="s">
        <v>250</v>
      </c>
      <c r="G138" s="238" t="s">
        <v>241</v>
      </c>
      <c r="H138" s="239">
        <v>11.584</v>
      </c>
      <c r="I138" s="240"/>
      <c r="J138" s="241">
        <f>ROUND(I138*H138,2)</f>
        <v>0</v>
      </c>
      <c r="K138" s="242"/>
      <c r="L138" s="243"/>
      <c r="M138" s="244" t="s">
        <v>1</v>
      </c>
      <c r="N138" s="245" t="s">
        <v>41</v>
      </c>
      <c r="O138" s="88"/>
      <c r="P138" s="226">
        <f>O138*H138</f>
        <v>0</v>
      </c>
      <c r="Q138" s="226">
        <v>1</v>
      </c>
      <c r="R138" s="226">
        <f>Q138*H138</f>
        <v>11.584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165</v>
      </c>
      <c r="AT138" s="228" t="s">
        <v>238</v>
      </c>
      <c r="AU138" s="228" t="s">
        <v>86</v>
      </c>
      <c r="AY138" s="14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135</v>
      </c>
      <c r="BM138" s="228" t="s">
        <v>1097</v>
      </c>
    </row>
    <row r="139" s="2" customFormat="1" ht="66.75" customHeight="1">
      <c r="A139" s="35"/>
      <c r="B139" s="36"/>
      <c r="C139" s="216" t="s">
        <v>165</v>
      </c>
      <c r="D139" s="216" t="s">
        <v>131</v>
      </c>
      <c r="E139" s="217" t="s">
        <v>252</v>
      </c>
      <c r="F139" s="218" t="s">
        <v>253</v>
      </c>
      <c r="G139" s="219" t="s">
        <v>224</v>
      </c>
      <c r="H139" s="220">
        <v>0.71999999999999997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135</v>
      </c>
      <c r="AT139" s="228" t="s">
        <v>131</v>
      </c>
      <c r="AU139" s="228" t="s">
        <v>86</v>
      </c>
      <c r="AY139" s="14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135</v>
      </c>
      <c r="BM139" s="228" t="s">
        <v>1098</v>
      </c>
    </row>
    <row r="140" s="2" customFormat="1" ht="16.5" customHeight="1">
      <c r="A140" s="35"/>
      <c r="B140" s="36"/>
      <c r="C140" s="235" t="s">
        <v>169</v>
      </c>
      <c r="D140" s="235" t="s">
        <v>238</v>
      </c>
      <c r="E140" s="236" t="s">
        <v>255</v>
      </c>
      <c r="F140" s="237" t="s">
        <v>256</v>
      </c>
      <c r="G140" s="238" t="s">
        <v>241</v>
      </c>
      <c r="H140" s="239">
        <v>1.44</v>
      </c>
      <c r="I140" s="240"/>
      <c r="J140" s="241">
        <f>ROUND(I140*H140,2)</f>
        <v>0</v>
      </c>
      <c r="K140" s="242"/>
      <c r="L140" s="243"/>
      <c r="M140" s="244" t="s">
        <v>1</v>
      </c>
      <c r="N140" s="245" t="s">
        <v>41</v>
      </c>
      <c r="O140" s="88"/>
      <c r="P140" s="226">
        <f>O140*H140</f>
        <v>0</v>
      </c>
      <c r="Q140" s="226">
        <v>1</v>
      </c>
      <c r="R140" s="226">
        <f>Q140*H140</f>
        <v>1.44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165</v>
      </c>
      <c r="AT140" s="228" t="s">
        <v>238</v>
      </c>
      <c r="AU140" s="228" t="s">
        <v>86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135</v>
      </c>
      <c r="BM140" s="228" t="s">
        <v>1099</v>
      </c>
    </row>
    <row r="141" s="2" customFormat="1" ht="24.15" customHeight="1">
      <c r="A141" s="35"/>
      <c r="B141" s="36"/>
      <c r="C141" s="216" t="s">
        <v>175</v>
      </c>
      <c r="D141" s="216" t="s">
        <v>131</v>
      </c>
      <c r="E141" s="217" t="s">
        <v>258</v>
      </c>
      <c r="F141" s="218" t="s">
        <v>259</v>
      </c>
      <c r="G141" s="219" t="s">
        <v>260</v>
      </c>
      <c r="H141" s="220">
        <v>662.5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135</v>
      </c>
      <c r="AT141" s="228" t="s">
        <v>131</v>
      </c>
      <c r="AU141" s="228" t="s">
        <v>86</v>
      </c>
      <c r="AY141" s="14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135</v>
      </c>
      <c r="BM141" s="228" t="s">
        <v>1100</v>
      </c>
    </row>
    <row r="142" s="12" customFormat="1" ht="22.8" customHeight="1">
      <c r="A142" s="12"/>
      <c r="B142" s="200"/>
      <c r="C142" s="201"/>
      <c r="D142" s="202" t="s">
        <v>75</v>
      </c>
      <c r="E142" s="214" t="s">
        <v>179</v>
      </c>
      <c r="F142" s="214" t="s">
        <v>274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SUM(P143:P159)</f>
        <v>0</v>
      </c>
      <c r="Q142" s="208"/>
      <c r="R142" s="209">
        <f>SUM(R143:R159)</f>
        <v>0.05919</v>
      </c>
      <c r="S142" s="208"/>
      <c r="T142" s="210">
        <f>SUM(T143:T159)</f>
        <v>330.702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84</v>
      </c>
      <c r="AT142" s="212" t="s">
        <v>75</v>
      </c>
      <c r="AU142" s="212" t="s">
        <v>84</v>
      </c>
      <c r="AY142" s="211" t="s">
        <v>128</v>
      </c>
      <c r="BK142" s="213">
        <f>SUM(BK143:BK159)</f>
        <v>0</v>
      </c>
    </row>
    <row r="143" s="2" customFormat="1" ht="24.15" customHeight="1">
      <c r="A143" s="35"/>
      <c r="B143" s="36"/>
      <c r="C143" s="216" t="s">
        <v>179</v>
      </c>
      <c r="D143" s="216" t="s">
        <v>131</v>
      </c>
      <c r="E143" s="217" t="s">
        <v>276</v>
      </c>
      <c r="F143" s="218" t="s">
        <v>277</v>
      </c>
      <c r="G143" s="219" t="s">
        <v>260</v>
      </c>
      <c r="H143" s="220">
        <v>292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135</v>
      </c>
      <c r="AT143" s="228" t="s">
        <v>131</v>
      </c>
      <c r="AU143" s="228" t="s">
        <v>86</v>
      </c>
      <c r="AY143" s="14" t="s">
        <v>128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135</v>
      </c>
      <c r="BM143" s="228" t="s">
        <v>1101</v>
      </c>
    </row>
    <row r="144" s="2" customFormat="1" ht="37.8" customHeight="1">
      <c r="A144" s="35"/>
      <c r="B144" s="36"/>
      <c r="C144" s="216" t="s">
        <v>8</v>
      </c>
      <c r="D144" s="216" t="s">
        <v>131</v>
      </c>
      <c r="E144" s="217" t="s">
        <v>280</v>
      </c>
      <c r="F144" s="218" t="s">
        <v>281</v>
      </c>
      <c r="G144" s="219" t="s">
        <v>224</v>
      </c>
      <c r="H144" s="220">
        <v>43.799999999999997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135</v>
      </c>
      <c r="AT144" s="228" t="s">
        <v>131</v>
      </c>
      <c r="AU144" s="228" t="s">
        <v>86</v>
      </c>
      <c r="AY144" s="14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135</v>
      </c>
      <c r="BM144" s="228" t="s">
        <v>1102</v>
      </c>
    </row>
    <row r="145" s="2" customFormat="1" ht="33" customHeight="1">
      <c r="A145" s="35"/>
      <c r="B145" s="36"/>
      <c r="C145" s="216" t="s">
        <v>186</v>
      </c>
      <c r="D145" s="216" t="s">
        <v>131</v>
      </c>
      <c r="E145" s="217" t="s">
        <v>284</v>
      </c>
      <c r="F145" s="218" t="s">
        <v>285</v>
      </c>
      <c r="G145" s="219" t="s">
        <v>224</v>
      </c>
      <c r="H145" s="220">
        <v>43.799999999999997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135</v>
      </c>
      <c r="AT145" s="228" t="s">
        <v>131</v>
      </c>
      <c r="AU145" s="228" t="s">
        <v>86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135</v>
      </c>
      <c r="BM145" s="228" t="s">
        <v>1103</v>
      </c>
    </row>
    <row r="146" s="2" customFormat="1" ht="78" customHeight="1">
      <c r="A146" s="35"/>
      <c r="B146" s="36"/>
      <c r="C146" s="216" t="s">
        <v>191</v>
      </c>
      <c r="D146" s="216" t="s">
        <v>131</v>
      </c>
      <c r="E146" s="217" t="s">
        <v>336</v>
      </c>
      <c r="F146" s="218" t="s">
        <v>337</v>
      </c>
      <c r="G146" s="219" t="s">
        <v>260</v>
      </c>
      <c r="H146" s="220">
        <v>71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0.255</v>
      </c>
      <c r="T146" s="227">
        <f>S146*H146</f>
        <v>18.105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135</v>
      </c>
      <c r="AT146" s="228" t="s">
        <v>131</v>
      </c>
      <c r="AU146" s="228" t="s">
        <v>86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135</v>
      </c>
      <c r="BM146" s="228" t="s">
        <v>1104</v>
      </c>
    </row>
    <row r="147" s="2" customFormat="1" ht="66.75" customHeight="1">
      <c r="A147" s="35"/>
      <c r="B147" s="36"/>
      <c r="C147" s="216" t="s">
        <v>195</v>
      </c>
      <c r="D147" s="216" t="s">
        <v>131</v>
      </c>
      <c r="E147" s="217" t="s">
        <v>953</v>
      </c>
      <c r="F147" s="218" t="s">
        <v>954</v>
      </c>
      <c r="G147" s="219" t="s">
        <v>260</v>
      </c>
      <c r="H147" s="220">
        <v>28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0.32500000000000001</v>
      </c>
      <c r="T147" s="227">
        <f>S147*H147</f>
        <v>9.0999999999999996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135</v>
      </c>
      <c r="AT147" s="228" t="s">
        <v>131</v>
      </c>
      <c r="AU147" s="228" t="s">
        <v>86</v>
      </c>
      <c r="AY147" s="14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135</v>
      </c>
      <c r="BM147" s="228" t="s">
        <v>1105</v>
      </c>
    </row>
    <row r="148" s="2" customFormat="1" ht="49.05" customHeight="1">
      <c r="A148" s="35"/>
      <c r="B148" s="36"/>
      <c r="C148" s="216" t="s">
        <v>201</v>
      </c>
      <c r="D148" s="216" t="s">
        <v>131</v>
      </c>
      <c r="E148" s="217" t="s">
        <v>360</v>
      </c>
      <c r="F148" s="218" t="s">
        <v>361</v>
      </c>
      <c r="G148" s="219" t="s">
        <v>260</v>
      </c>
      <c r="H148" s="220">
        <v>15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5.0000000000000002E-05</v>
      </c>
      <c r="R148" s="226">
        <f>Q148*H148</f>
        <v>0.00075000000000000002</v>
      </c>
      <c r="S148" s="226">
        <v>0.128</v>
      </c>
      <c r="T148" s="227">
        <f>S148*H148</f>
        <v>1.9199999999999999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135</v>
      </c>
      <c r="AT148" s="228" t="s">
        <v>131</v>
      </c>
      <c r="AU148" s="228" t="s">
        <v>86</v>
      </c>
      <c r="AY148" s="14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135</v>
      </c>
      <c r="BM148" s="228" t="s">
        <v>1106</v>
      </c>
    </row>
    <row r="149" s="2" customFormat="1" ht="55.5" customHeight="1">
      <c r="A149" s="35"/>
      <c r="B149" s="36"/>
      <c r="C149" s="216" t="s">
        <v>275</v>
      </c>
      <c r="D149" s="216" t="s">
        <v>131</v>
      </c>
      <c r="E149" s="217" t="s">
        <v>364</v>
      </c>
      <c r="F149" s="218" t="s">
        <v>365</v>
      </c>
      <c r="G149" s="219" t="s">
        <v>260</v>
      </c>
      <c r="H149" s="220">
        <v>240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0.00024000000000000001</v>
      </c>
      <c r="R149" s="226">
        <f>Q149*H149</f>
        <v>0.057599999999999998</v>
      </c>
      <c r="S149" s="226">
        <v>0.51200000000000001</v>
      </c>
      <c r="T149" s="227">
        <f>S149*H149</f>
        <v>122.88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135</v>
      </c>
      <c r="AT149" s="228" t="s">
        <v>131</v>
      </c>
      <c r="AU149" s="228" t="s">
        <v>86</v>
      </c>
      <c r="AY149" s="14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135</v>
      </c>
      <c r="BM149" s="228" t="s">
        <v>1107</v>
      </c>
    </row>
    <row r="150" s="2" customFormat="1" ht="66.75" customHeight="1">
      <c r="A150" s="35"/>
      <c r="B150" s="36"/>
      <c r="C150" s="216" t="s">
        <v>279</v>
      </c>
      <c r="D150" s="216" t="s">
        <v>131</v>
      </c>
      <c r="E150" s="217" t="s">
        <v>348</v>
      </c>
      <c r="F150" s="218" t="s">
        <v>349</v>
      </c>
      <c r="G150" s="219" t="s">
        <v>260</v>
      </c>
      <c r="H150" s="220">
        <v>99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0.28999999999999998</v>
      </c>
      <c r="T150" s="227">
        <f>S150*H150</f>
        <v>28.709999999999997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135</v>
      </c>
      <c r="AT150" s="228" t="s">
        <v>131</v>
      </c>
      <c r="AU150" s="228" t="s">
        <v>86</v>
      </c>
      <c r="AY150" s="14" t="s">
        <v>128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135</v>
      </c>
      <c r="BM150" s="228" t="s">
        <v>1108</v>
      </c>
    </row>
    <row r="151" s="2" customFormat="1" ht="66.75" customHeight="1">
      <c r="A151" s="35"/>
      <c r="B151" s="36"/>
      <c r="C151" s="216" t="s">
        <v>283</v>
      </c>
      <c r="D151" s="216" t="s">
        <v>131</v>
      </c>
      <c r="E151" s="217" t="s">
        <v>352</v>
      </c>
      <c r="F151" s="218" t="s">
        <v>353</v>
      </c>
      <c r="G151" s="219" t="s">
        <v>260</v>
      </c>
      <c r="H151" s="220">
        <v>240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0.44</v>
      </c>
      <c r="T151" s="227">
        <f>S151*H151</f>
        <v>105.59999999999999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135</v>
      </c>
      <c r="AT151" s="228" t="s">
        <v>131</v>
      </c>
      <c r="AU151" s="228" t="s">
        <v>86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135</v>
      </c>
      <c r="BM151" s="228" t="s">
        <v>1109</v>
      </c>
    </row>
    <row r="152" s="2" customFormat="1" ht="49.05" customHeight="1">
      <c r="A152" s="35"/>
      <c r="B152" s="36"/>
      <c r="C152" s="216" t="s">
        <v>287</v>
      </c>
      <c r="D152" s="216" t="s">
        <v>131</v>
      </c>
      <c r="E152" s="217" t="s">
        <v>368</v>
      </c>
      <c r="F152" s="218" t="s">
        <v>369</v>
      </c>
      <c r="G152" s="219" t="s">
        <v>370</v>
      </c>
      <c r="H152" s="220">
        <v>211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0.20499999999999999</v>
      </c>
      <c r="T152" s="227">
        <f>S152*H152</f>
        <v>43.254999999999995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135</v>
      </c>
      <c r="AT152" s="228" t="s">
        <v>131</v>
      </c>
      <c r="AU152" s="228" t="s">
        <v>86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135</v>
      </c>
      <c r="BM152" s="228" t="s">
        <v>1110</v>
      </c>
    </row>
    <row r="153" s="2" customFormat="1" ht="55.5" customHeight="1">
      <c r="A153" s="35"/>
      <c r="B153" s="36"/>
      <c r="C153" s="216" t="s">
        <v>7</v>
      </c>
      <c r="D153" s="216" t="s">
        <v>131</v>
      </c>
      <c r="E153" s="217" t="s">
        <v>1111</v>
      </c>
      <c r="F153" s="218" t="s">
        <v>1112</v>
      </c>
      <c r="G153" s="219" t="s">
        <v>224</v>
      </c>
      <c r="H153" s="220">
        <v>1.2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135</v>
      </c>
      <c r="AT153" s="228" t="s">
        <v>131</v>
      </c>
      <c r="AU153" s="228" t="s">
        <v>86</v>
      </c>
      <c r="AY153" s="14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135</v>
      </c>
      <c r="BM153" s="228" t="s">
        <v>1113</v>
      </c>
    </row>
    <row r="154" s="2" customFormat="1" ht="24.15" customHeight="1">
      <c r="A154" s="35"/>
      <c r="B154" s="36"/>
      <c r="C154" s="216" t="s">
        <v>294</v>
      </c>
      <c r="D154" s="216" t="s">
        <v>131</v>
      </c>
      <c r="E154" s="217" t="s">
        <v>381</v>
      </c>
      <c r="F154" s="218" t="s">
        <v>382</v>
      </c>
      <c r="G154" s="219" t="s">
        <v>370</v>
      </c>
      <c r="H154" s="220">
        <v>28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135</v>
      </c>
      <c r="AT154" s="228" t="s">
        <v>131</v>
      </c>
      <c r="AU154" s="228" t="s">
        <v>86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135</v>
      </c>
      <c r="BM154" s="228" t="s">
        <v>1114</v>
      </c>
    </row>
    <row r="155" s="2" customFormat="1" ht="24.15" customHeight="1">
      <c r="A155" s="35"/>
      <c r="B155" s="36"/>
      <c r="C155" s="216" t="s">
        <v>299</v>
      </c>
      <c r="D155" s="216" t="s">
        <v>131</v>
      </c>
      <c r="E155" s="217" t="s">
        <v>385</v>
      </c>
      <c r="F155" s="218" t="s">
        <v>386</v>
      </c>
      <c r="G155" s="219" t="s">
        <v>370</v>
      </c>
      <c r="H155" s="220">
        <v>28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3.0000000000000001E-05</v>
      </c>
      <c r="R155" s="226">
        <f>Q155*H155</f>
        <v>0.00084000000000000003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135</v>
      </c>
      <c r="AT155" s="228" t="s">
        <v>131</v>
      </c>
      <c r="AU155" s="228" t="s">
        <v>86</v>
      </c>
      <c r="AY155" s="14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135</v>
      </c>
      <c r="BM155" s="228" t="s">
        <v>1115</v>
      </c>
    </row>
    <row r="156" s="2" customFormat="1" ht="78" customHeight="1">
      <c r="A156" s="35"/>
      <c r="B156" s="36"/>
      <c r="C156" s="216" t="s">
        <v>303</v>
      </c>
      <c r="D156" s="216" t="s">
        <v>131</v>
      </c>
      <c r="E156" s="217" t="s">
        <v>1116</v>
      </c>
      <c r="F156" s="218" t="s">
        <v>1117</v>
      </c>
      <c r="G156" s="219" t="s">
        <v>370</v>
      </c>
      <c r="H156" s="220">
        <v>30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0.035000000000000003</v>
      </c>
      <c r="T156" s="227">
        <f>S156*H156</f>
        <v>1.05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135</v>
      </c>
      <c r="AT156" s="228" t="s">
        <v>131</v>
      </c>
      <c r="AU156" s="228" t="s">
        <v>86</v>
      </c>
      <c r="AY156" s="14" t="s">
        <v>128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135</v>
      </c>
      <c r="BM156" s="228" t="s">
        <v>1118</v>
      </c>
    </row>
    <row r="157" s="2" customFormat="1" ht="55.5" customHeight="1">
      <c r="A157" s="35"/>
      <c r="B157" s="36"/>
      <c r="C157" s="216" t="s">
        <v>307</v>
      </c>
      <c r="D157" s="216" t="s">
        <v>131</v>
      </c>
      <c r="E157" s="217" t="s">
        <v>389</v>
      </c>
      <c r="F157" s="218" t="s">
        <v>390</v>
      </c>
      <c r="G157" s="219" t="s">
        <v>297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0.082000000000000003</v>
      </c>
      <c r="T157" s="227">
        <f>S157*H157</f>
        <v>0.082000000000000003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135</v>
      </c>
      <c r="AT157" s="228" t="s">
        <v>131</v>
      </c>
      <c r="AU157" s="228" t="s">
        <v>86</v>
      </c>
      <c r="AY157" s="14" t="s">
        <v>128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135</v>
      </c>
      <c r="BM157" s="228" t="s">
        <v>1119</v>
      </c>
    </row>
    <row r="158" s="2" customFormat="1" ht="66.75" customHeight="1">
      <c r="A158" s="35"/>
      <c r="B158" s="36"/>
      <c r="C158" s="216" t="s">
        <v>311</v>
      </c>
      <c r="D158" s="216" t="s">
        <v>131</v>
      </c>
      <c r="E158" s="217" t="s">
        <v>397</v>
      </c>
      <c r="F158" s="218" t="s">
        <v>398</v>
      </c>
      <c r="G158" s="219" t="s">
        <v>370</v>
      </c>
      <c r="H158" s="220">
        <v>211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135</v>
      </c>
      <c r="AT158" s="228" t="s">
        <v>131</v>
      </c>
      <c r="AU158" s="228" t="s">
        <v>86</v>
      </c>
      <c r="AY158" s="14" t="s">
        <v>128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135</v>
      </c>
      <c r="BM158" s="228" t="s">
        <v>1120</v>
      </c>
    </row>
    <row r="159" s="2" customFormat="1" ht="66.75" customHeight="1">
      <c r="A159" s="35"/>
      <c r="B159" s="36"/>
      <c r="C159" s="216" t="s">
        <v>315</v>
      </c>
      <c r="D159" s="216" t="s">
        <v>131</v>
      </c>
      <c r="E159" s="217" t="s">
        <v>401</v>
      </c>
      <c r="F159" s="218" t="s">
        <v>402</v>
      </c>
      <c r="G159" s="219" t="s">
        <v>260</v>
      </c>
      <c r="H159" s="220">
        <v>71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135</v>
      </c>
      <c r="AT159" s="228" t="s">
        <v>131</v>
      </c>
      <c r="AU159" s="228" t="s">
        <v>86</v>
      </c>
      <c r="AY159" s="14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135</v>
      </c>
      <c r="BM159" s="228" t="s">
        <v>1121</v>
      </c>
    </row>
    <row r="160" s="12" customFormat="1" ht="22.8" customHeight="1">
      <c r="A160" s="12"/>
      <c r="B160" s="200"/>
      <c r="C160" s="201"/>
      <c r="D160" s="202" t="s">
        <v>75</v>
      </c>
      <c r="E160" s="214" t="s">
        <v>279</v>
      </c>
      <c r="F160" s="214" t="s">
        <v>412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SUM(P161:P175)</f>
        <v>0</v>
      </c>
      <c r="Q160" s="208"/>
      <c r="R160" s="209">
        <f>SUM(R161:R175)</f>
        <v>24.104479999999999</v>
      </c>
      <c r="S160" s="208"/>
      <c r="T160" s="210">
        <f>SUM(T161:T175)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84</v>
      </c>
      <c r="AT160" s="212" t="s">
        <v>75</v>
      </c>
      <c r="AU160" s="212" t="s">
        <v>84</v>
      </c>
      <c r="AY160" s="211" t="s">
        <v>128</v>
      </c>
      <c r="BK160" s="213">
        <f>SUM(BK161:BK175)</f>
        <v>0</v>
      </c>
    </row>
    <row r="161" s="2" customFormat="1" ht="55.5" customHeight="1">
      <c r="A161" s="35"/>
      <c r="B161" s="36"/>
      <c r="C161" s="216" t="s">
        <v>319</v>
      </c>
      <c r="D161" s="216" t="s">
        <v>131</v>
      </c>
      <c r="E161" s="217" t="s">
        <v>422</v>
      </c>
      <c r="F161" s="218" t="s">
        <v>423</v>
      </c>
      <c r="G161" s="219" t="s">
        <v>260</v>
      </c>
      <c r="H161" s="220">
        <v>90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135</v>
      </c>
      <c r="AT161" s="228" t="s">
        <v>131</v>
      </c>
      <c r="AU161" s="228" t="s">
        <v>86</v>
      </c>
      <c r="AY161" s="14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135</v>
      </c>
      <c r="BM161" s="228" t="s">
        <v>1122</v>
      </c>
    </row>
    <row r="162" s="2" customFormat="1" ht="37.8" customHeight="1">
      <c r="A162" s="35"/>
      <c r="B162" s="36"/>
      <c r="C162" s="216" t="s">
        <v>323</v>
      </c>
      <c r="D162" s="216" t="s">
        <v>131</v>
      </c>
      <c r="E162" s="217" t="s">
        <v>430</v>
      </c>
      <c r="F162" s="218" t="s">
        <v>431</v>
      </c>
      <c r="G162" s="219" t="s">
        <v>260</v>
      </c>
      <c r="H162" s="220">
        <v>90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135</v>
      </c>
      <c r="AT162" s="228" t="s">
        <v>131</v>
      </c>
      <c r="AU162" s="228" t="s">
        <v>86</v>
      </c>
      <c r="AY162" s="14" t="s">
        <v>128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135</v>
      </c>
      <c r="BM162" s="228" t="s">
        <v>1123</v>
      </c>
    </row>
    <row r="163" s="2" customFormat="1" ht="16.5" customHeight="1">
      <c r="A163" s="35"/>
      <c r="B163" s="36"/>
      <c r="C163" s="235" t="s">
        <v>327</v>
      </c>
      <c r="D163" s="235" t="s">
        <v>238</v>
      </c>
      <c r="E163" s="236" t="s">
        <v>972</v>
      </c>
      <c r="F163" s="237" t="s">
        <v>435</v>
      </c>
      <c r="G163" s="238" t="s">
        <v>241</v>
      </c>
      <c r="H163" s="239">
        <v>24.097999999999999</v>
      </c>
      <c r="I163" s="240"/>
      <c r="J163" s="241">
        <f>ROUND(I163*H163,2)</f>
        <v>0</v>
      </c>
      <c r="K163" s="242"/>
      <c r="L163" s="243"/>
      <c r="M163" s="244" t="s">
        <v>1</v>
      </c>
      <c r="N163" s="245" t="s">
        <v>41</v>
      </c>
      <c r="O163" s="88"/>
      <c r="P163" s="226">
        <f>O163*H163</f>
        <v>0</v>
      </c>
      <c r="Q163" s="226">
        <v>1</v>
      </c>
      <c r="R163" s="226">
        <f>Q163*H163</f>
        <v>24.097999999999999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165</v>
      </c>
      <c r="AT163" s="228" t="s">
        <v>238</v>
      </c>
      <c r="AU163" s="228" t="s">
        <v>86</v>
      </c>
      <c r="AY163" s="14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135</v>
      </c>
      <c r="BM163" s="228" t="s">
        <v>1124</v>
      </c>
    </row>
    <row r="164" s="2" customFormat="1" ht="37.8" customHeight="1">
      <c r="A164" s="35"/>
      <c r="B164" s="36"/>
      <c r="C164" s="216" t="s">
        <v>331</v>
      </c>
      <c r="D164" s="216" t="s">
        <v>131</v>
      </c>
      <c r="E164" s="217" t="s">
        <v>442</v>
      </c>
      <c r="F164" s="218" t="s">
        <v>443</v>
      </c>
      <c r="G164" s="219" t="s">
        <v>260</v>
      </c>
      <c r="H164" s="220">
        <v>90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135</v>
      </c>
      <c r="AT164" s="228" t="s">
        <v>131</v>
      </c>
      <c r="AU164" s="228" t="s">
        <v>86</v>
      </c>
      <c r="AY164" s="14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135</v>
      </c>
      <c r="BM164" s="228" t="s">
        <v>1125</v>
      </c>
    </row>
    <row r="165" s="2" customFormat="1" ht="16.5" customHeight="1">
      <c r="A165" s="35"/>
      <c r="B165" s="36"/>
      <c r="C165" s="235" t="s">
        <v>335</v>
      </c>
      <c r="D165" s="235" t="s">
        <v>238</v>
      </c>
      <c r="E165" s="236" t="s">
        <v>446</v>
      </c>
      <c r="F165" s="237" t="s">
        <v>447</v>
      </c>
      <c r="G165" s="238" t="s">
        <v>448</v>
      </c>
      <c r="H165" s="239">
        <v>3.5099999999999998</v>
      </c>
      <c r="I165" s="240"/>
      <c r="J165" s="241">
        <f>ROUND(I165*H165,2)</f>
        <v>0</v>
      </c>
      <c r="K165" s="242"/>
      <c r="L165" s="243"/>
      <c r="M165" s="244" t="s">
        <v>1</v>
      </c>
      <c r="N165" s="245" t="s">
        <v>41</v>
      </c>
      <c r="O165" s="88"/>
      <c r="P165" s="226">
        <f>O165*H165</f>
        <v>0</v>
      </c>
      <c r="Q165" s="226">
        <v>0.001</v>
      </c>
      <c r="R165" s="226">
        <f>Q165*H165</f>
        <v>0.0035099999999999997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165</v>
      </c>
      <c r="AT165" s="228" t="s">
        <v>238</v>
      </c>
      <c r="AU165" s="228" t="s">
        <v>86</v>
      </c>
      <c r="AY165" s="14" t="s">
        <v>128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135</v>
      </c>
      <c r="BM165" s="228" t="s">
        <v>1126</v>
      </c>
    </row>
    <row r="166" s="2" customFormat="1" ht="24.15" customHeight="1">
      <c r="A166" s="35"/>
      <c r="B166" s="36"/>
      <c r="C166" s="216" t="s">
        <v>339</v>
      </c>
      <c r="D166" s="216" t="s">
        <v>131</v>
      </c>
      <c r="E166" s="217" t="s">
        <v>455</v>
      </c>
      <c r="F166" s="218" t="s">
        <v>456</v>
      </c>
      <c r="G166" s="219" t="s">
        <v>260</v>
      </c>
      <c r="H166" s="220">
        <v>180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135</v>
      </c>
      <c r="AT166" s="228" t="s">
        <v>131</v>
      </c>
      <c r="AU166" s="228" t="s">
        <v>86</v>
      </c>
      <c r="AY166" s="14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135</v>
      </c>
      <c r="BM166" s="228" t="s">
        <v>1127</v>
      </c>
    </row>
    <row r="167" s="2" customFormat="1" ht="24.15" customHeight="1">
      <c r="A167" s="35"/>
      <c r="B167" s="36"/>
      <c r="C167" s="216" t="s">
        <v>343</v>
      </c>
      <c r="D167" s="216" t="s">
        <v>131</v>
      </c>
      <c r="E167" s="217" t="s">
        <v>459</v>
      </c>
      <c r="F167" s="218" t="s">
        <v>460</v>
      </c>
      <c r="G167" s="219" t="s">
        <v>260</v>
      </c>
      <c r="H167" s="220">
        <v>180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135</v>
      </c>
      <c r="AT167" s="228" t="s">
        <v>131</v>
      </c>
      <c r="AU167" s="228" t="s">
        <v>86</v>
      </c>
      <c r="AY167" s="14" t="s">
        <v>128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135</v>
      </c>
      <c r="BM167" s="228" t="s">
        <v>1128</v>
      </c>
    </row>
    <row r="168" s="2" customFormat="1" ht="21.75" customHeight="1">
      <c r="A168" s="35"/>
      <c r="B168" s="36"/>
      <c r="C168" s="216" t="s">
        <v>347</v>
      </c>
      <c r="D168" s="216" t="s">
        <v>131</v>
      </c>
      <c r="E168" s="217" t="s">
        <v>463</v>
      </c>
      <c r="F168" s="218" t="s">
        <v>464</v>
      </c>
      <c r="G168" s="219" t="s">
        <v>260</v>
      </c>
      <c r="H168" s="220">
        <v>180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135</v>
      </c>
      <c r="AT168" s="228" t="s">
        <v>131</v>
      </c>
      <c r="AU168" s="228" t="s">
        <v>86</v>
      </c>
      <c r="AY168" s="14" t="s">
        <v>128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135</v>
      </c>
      <c r="BM168" s="228" t="s">
        <v>1129</v>
      </c>
    </row>
    <row r="169" s="2" customFormat="1" ht="24.15" customHeight="1">
      <c r="A169" s="35"/>
      <c r="B169" s="36"/>
      <c r="C169" s="216" t="s">
        <v>351</v>
      </c>
      <c r="D169" s="216" t="s">
        <v>131</v>
      </c>
      <c r="E169" s="217" t="s">
        <v>467</v>
      </c>
      <c r="F169" s="218" t="s">
        <v>468</v>
      </c>
      <c r="G169" s="219" t="s">
        <v>260</v>
      </c>
      <c r="H169" s="220">
        <v>270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135</v>
      </c>
      <c r="AT169" s="228" t="s">
        <v>131</v>
      </c>
      <c r="AU169" s="228" t="s">
        <v>86</v>
      </c>
      <c r="AY169" s="14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135</v>
      </c>
      <c r="BM169" s="228" t="s">
        <v>1130</v>
      </c>
    </row>
    <row r="170" s="2" customFormat="1" ht="49.05" customHeight="1">
      <c r="A170" s="35"/>
      <c r="B170" s="36"/>
      <c r="C170" s="216" t="s">
        <v>355</v>
      </c>
      <c r="D170" s="216" t="s">
        <v>131</v>
      </c>
      <c r="E170" s="217" t="s">
        <v>487</v>
      </c>
      <c r="F170" s="218" t="s">
        <v>488</v>
      </c>
      <c r="G170" s="219" t="s">
        <v>260</v>
      </c>
      <c r="H170" s="220">
        <v>90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135</v>
      </c>
      <c r="AT170" s="228" t="s">
        <v>131</v>
      </c>
      <c r="AU170" s="228" t="s">
        <v>86</v>
      </c>
      <c r="AY170" s="14" t="s">
        <v>128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135</v>
      </c>
      <c r="BM170" s="228" t="s">
        <v>1131</v>
      </c>
    </row>
    <row r="171" s="2" customFormat="1" ht="24.15" customHeight="1">
      <c r="A171" s="35"/>
      <c r="B171" s="36"/>
      <c r="C171" s="216" t="s">
        <v>359</v>
      </c>
      <c r="D171" s="216" t="s">
        <v>131</v>
      </c>
      <c r="E171" s="217" t="s">
        <v>495</v>
      </c>
      <c r="F171" s="218" t="s">
        <v>496</v>
      </c>
      <c r="G171" s="219" t="s">
        <v>241</v>
      </c>
      <c r="H171" s="220">
        <v>0.0030000000000000001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135</v>
      </c>
      <c r="AT171" s="228" t="s">
        <v>131</v>
      </c>
      <c r="AU171" s="228" t="s">
        <v>86</v>
      </c>
      <c r="AY171" s="14" t="s">
        <v>128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135</v>
      </c>
      <c r="BM171" s="228" t="s">
        <v>1132</v>
      </c>
    </row>
    <row r="172" s="2" customFormat="1" ht="16.5" customHeight="1">
      <c r="A172" s="35"/>
      <c r="B172" s="36"/>
      <c r="C172" s="235" t="s">
        <v>363</v>
      </c>
      <c r="D172" s="235" t="s">
        <v>238</v>
      </c>
      <c r="E172" s="236" t="s">
        <v>499</v>
      </c>
      <c r="F172" s="237" t="s">
        <v>500</v>
      </c>
      <c r="G172" s="238" t="s">
        <v>448</v>
      </c>
      <c r="H172" s="239">
        <v>2.9700000000000002</v>
      </c>
      <c r="I172" s="240"/>
      <c r="J172" s="241">
        <f>ROUND(I172*H172,2)</f>
        <v>0</v>
      </c>
      <c r="K172" s="242"/>
      <c r="L172" s="243"/>
      <c r="M172" s="244" t="s">
        <v>1</v>
      </c>
      <c r="N172" s="245" t="s">
        <v>41</v>
      </c>
      <c r="O172" s="88"/>
      <c r="P172" s="226">
        <f>O172*H172</f>
        <v>0</v>
      </c>
      <c r="Q172" s="226">
        <v>0.001</v>
      </c>
      <c r="R172" s="226">
        <f>Q172*H172</f>
        <v>0.0029700000000000004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165</v>
      </c>
      <c r="AT172" s="228" t="s">
        <v>238</v>
      </c>
      <c r="AU172" s="228" t="s">
        <v>86</v>
      </c>
      <c r="AY172" s="14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135</v>
      </c>
      <c r="BM172" s="228" t="s">
        <v>1133</v>
      </c>
    </row>
    <row r="173" s="2" customFormat="1" ht="24.15" customHeight="1">
      <c r="A173" s="35"/>
      <c r="B173" s="36"/>
      <c r="C173" s="216" t="s">
        <v>367</v>
      </c>
      <c r="D173" s="216" t="s">
        <v>131</v>
      </c>
      <c r="E173" s="217" t="s">
        <v>507</v>
      </c>
      <c r="F173" s="218" t="s">
        <v>508</v>
      </c>
      <c r="G173" s="219" t="s">
        <v>260</v>
      </c>
      <c r="H173" s="220">
        <v>540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135</v>
      </c>
      <c r="AT173" s="228" t="s">
        <v>131</v>
      </c>
      <c r="AU173" s="228" t="s">
        <v>86</v>
      </c>
      <c r="AY173" s="14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135</v>
      </c>
      <c r="BM173" s="228" t="s">
        <v>1134</v>
      </c>
    </row>
    <row r="174" s="2" customFormat="1" ht="21.75" customHeight="1">
      <c r="A174" s="35"/>
      <c r="B174" s="36"/>
      <c r="C174" s="216" t="s">
        <v>372</v>
      </c>
      <c r="D174" s="216" t="s">
        <v>131</v>
      </c>
      <c r="E174" s="217" t="s">
        <v>515</v>
      </c>
      <c r="F174" s="218" t="s">
        <v>516</v>
      </c>
      <c r="G174" s="219" t="s">
        <v>260</v>
      </c>
      <c r="H174" s="220">
        <v>180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135</v>
      </c>
      <c r="AT174" s="228" t="s">
        <v>131</v>
      </c>
      <c r="AU174" s="228" t="s">
        <v>86</v>
      </c>
      <c r="AY174" s="14" t="s">
        <v>128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135</v>
      </c>
      <c r="BM174" s="228" t="s">
        <v>1135</v>
      </c>
    </row>
    <row r="175" s="2" customFormat="1" ht="21.75" customHeight="1">
      <c r="A175" s="35"/>
      <c r="B175" s="36"/>
      <c r="C175" s="216" t="s">
        <v>376</v>
      </c>
      <c r="D175" s="216" t="s">
        <v>131</v>
      </c>
      <c r="E175" s="217" t="s">
        <v>523</v>
      </c>
      <c r="F175" s="218" t="s">
        <v>524</v>
      </c>
      <c r="G175" s="219" t="s">
        <v>224</v>
      </c>
      <c r="H175" s="220">
        <v>2.7000000000000002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135</v>
      </c>
      <c r="AT175" s="228" t="s">
        <v>131</v>
      </c>
      <c r="AU175" s="228" t="s">
        <v>86</v>
      </c>
      <c r="AY175" s="14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135</v>
      </c>
      <c r="BM175" s="228" t="s">
        <v>1136</v>
      </c>
    </row>
    <row r="176" s="12" customFormat="1" ht="22.8" customHeight="1">
      <c r="A176" s="12"/>
      <c r="B176" s="200"/>
      <c r="C176" s="201"/>
      <c r="D176" s="202" t="s">
        <v>75</v>
      </c>
      <c r="E176" s="214" t="s">
        <v>86</v>
      </c>
      <c r="F176" s="214" t="s">
        <v>526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SUM(P177:P182)</f>
        <v>0</v>
      </c>
      <c r="Q176" s="208"/>
      <c r="R176" s="209">
        <f>SUM(R177:R182)</f>
        <v>8.2334207999999993</v>
      </c>
      <c r="S176" s="208"/>
      <c r="T176" s="210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84</v>
      </c>
      <c r="AT176" s="212" t="s">
        <v>75</v>
      </c>
      <c r="AU176" s="212" t="s">
        <v>84</v>
      </c>
      <c r="AY176" s="211" t="s">
        <v>128</v>
      </c>
      <c r="BK176" s="213">
        <f>SUM(BK177:BK182)</f>
        <v>0</v>
      </c>
    </row>
    <row r="177" s="2" customFormat="1" ht="37.8" customHeight="1">
      <c r="A177" s="35"/>
      <c r="B177" s="36"/>
      <c r="C177" s="216" t="s">
        <v>380</v>
      </c>
      <c r="D177" s="216" t="s">
        <v>131</v>
      </c>
      <c r="E177" s="217" t="s">
        <v>528</v>
      </c>
      <c r="F177" s="218" t="s">
        <v>529</v>
      </c>
      <c r="G177" s="219" t="s">
        <v>224</v>
      </c>
      <c r="H177" s="220">
        <v>4.7999999999999998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135</v>
      </c>
      <c r="AT177" s="228" t="s">
        <v>131</v>
      </c>
      <c r="AU177" s="228" t="s">
        <v>86</v>
      </c>
      <c r="AY177" s="14" t="s">
        <v>128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135</v>
      </c>
      <c r="BM177" s="228" t="s">
        <v>1137</v>
      </c>
    </row>
    <row r="178" s="2" customFormat="1" ht="55.5" customHeight="1">
      <c r="A178" s="35"/>
      <c r="B178" s="36"/>
      <c r="C178" s="216" t="s">
        <v>384</v>
      </c>
      <c r="D178" s="216" t="s">
        <v>131</v>
      </c>
      <c r="E178" s="217" t="s">
        <v>532</v>
      </c>
      <c r="F178" s="218" t="s">
        <v>533</v>
      </c>
      <c r="G178" s="219" t="s">
        <v>260</v>
      </c>
      <c r="H178" s="220">
        <v>64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0.00031</v>
      </c>
      <c r="R178" s="226">
        <f>Q178*H178</f>
        <v>0.01984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135</v>
      </c>
      <c r="AT178" s="228" t="s">
        <v>131</v>
      </c>
      <c r="AU178" s="228" t="s">
        <v>86</v>
      </c>
      <c r="AY178" s="14" t="s">
        <v>128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135</v>
      </c>
      <c r="BM178" s="228" t="s">
        <v>1138</v>
      </c>
    </row>
    <row r="179" s="2" customFormat="1" ht="24.15" customHeight="1">
      <c r="A179" s="35"/>
      <c r="B179" s="36"/>
      <c r="C179" s="235" t="s">
        <v>388</v>
      </c>
      <c r="D179" s="235" t="s">
        <v>238</v>
      </c>
      <c r="E179" s="236" t="s">
        <v>536</v>
      </c>
      <c r="F179" s="237" t="s">
        <v>537</v>
      </c>
      <c r="G179" s="238" t="s">
        <v>260</v>
      </c>
      <c r="H179" s="239">
        <v>75.808000000000007</v>
      </c>
      <c r="I179" s="240"/>
      <c r="J179" s="241">
        <f>ROUND(I179*H179,2)</f>
        <v>0</v>
      </c>
      <c r="K179" s="242"/>
      <c r="L179" s="243"/>
      <c r="M179" s="244" t="s">
        <v>1</v>
      </c>
      <c r="N179" s="245" t="s">
        <v>41</v>
      </c>
      <c r="O179" s="88"/>
      <c r="P179" s="226">
        <f>O179*H179</f>
        <v>0</v>
      </c>
      <c r="Q179" s="226">
        <v>0.00010000000000000001</v>
      </c>
      <c r="R179" s="226">
        <f>Q179*H179</f>
        <v>0.0075808000000000013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165</v>
      </c>
      <c r="AT179" s="228" t="s">
        <v>238</v>
      </c>
      <c r="AU179" s="228" t="s">
        <v>86</v>
      </c>
      <c r="AY179" s="14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135</v>
      </c>
      <c r="BM179" s="228" t="s">
        <v>1139</v>
      </c>
    </row>
    <row r="180" s="2" customFormat="1" ht="55.5" customHeight="1">
      <c r="A180" s="35"/>
      <c r="B180" s="36"/>
      <c r="C180" s="216" t="s">
        <v>392</v>
      </c>
      <c r="D180" s="216" t="s">
        <v>131</v>
      </c>
      <c r="E180" s="217" t="s">
        <v>540</v>
      </c>
      <c r="F180" s="218" t="s">
        <v>541</v>
      </c>
      <c r="G180" s="219" t="s">
        <v>370</v>
      </c>
      <c r="H180" s="220">
        <v>40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0.20469000000000001</v>
      </c>
      <c r="R180" s="226">
        <f>Q180*H180</f>
        <v>8.1875999999999998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135</v>
      </c>
      <c r="AT180" s="228" t="s">
        <v>131</v>
      </c>
      <c r="AU180" s="228" t="s">
        <v>86</v>
      </c>
      <c r="AY180" s="14" t="s">
        <v>128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135</v>
      </c>
      <c r="BM180" s="228" t="s">
        <v>1140</v>
      </c>
    </row>
    <row r="181" s="2" customFormat="1" ht="24.15" customHeight="1">
      <c r="A181" s="35"/>
      <c r="B181" s="36"/>
      <c r="C181" s="216" t="s">
        <v>396</v>
      </c>
      <c r="D181" s="216" t="s">
        <v>131</v>
      </c>
      <c r="E181" s="217" t="s">
        <v>544</v>
      </c>
      <c r="F181" s="218" t="s">
        <v>545</v>
      </c>
      <c r="G181" s="219" t="s">
        <v>224</v>
      </c>
      <c r="H181" s="220">
        <v>0.56000000000000005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135</v>
      </c>
      <c r="AT181" s="228" t="s">
        <v>131</v>
      </c>
      <c r="AU181" s="228" t="s">
        <v>86</v>
      </c>
      <c r="AY181" s="14" t="s">
        <v>128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84</v>
      </c>
      <c r="BK181" s="229">
        <f>ROUND(I181*H181,2)</f>
        <v>0</v>
      </c>
      <c r="BL181" s="14" t="s">
        <v>135</v>
      </c>
      <c r="BM181" s="228" t="s">
        <v>1141</v>
      </c>
    </row>
    <row r="182" s="2" customFormat="1" ht="55.5" customHeight="1">
      <c r="A182" s="35"/>
      <c r="B182" s="36"/>
      <c r="C182" s="216" t="s">
        <v>400</v>
      </c>
      <c r="D182" s="216" t="s">
        <v>131</v>
      </c>
      <c r="E182" s="217" t="s">
        <v>1142</v>
      </c>
      <c r="F182" s="218" t="s">
        <v>1143</v>
      </c>
      <c r="G182" s="219" t="s">
        <v>297</v>
      </c>
      <c r="H182" s="220">
        <v>16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0.00115</v>
      </c>
      <c r="R182" s="226">
        <f>Q182*H182</f>
        <v>0.0184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135</v>
      </c>
      <c r="AT182" s="228" t="s">
        <v>131</v>
      </c>
      <c r="AU182" s="228" t="s">
        <v>86</v>
      </c>
      <c r="AY182" s="14" t="s">
        <v>128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135</v>
      </c>
      <c r="BM182" s="228" t="s">
        <v>1144</v>
      </c>
    </row>
    <row r="183" s="12" customFormat="1" ht="22.8" customHeight="1">
      <c r="A183" s="12"/>
      <c r="B183" s="200"/>
      <c r="C183" s="201"/>
      <c r="D183" s="202" t="s">
        <v>75</v>
      </c>
      <c r="E183" s="214" t="s">
        <v>7</v>
      </c>
      <c r="F183" s="214" t="s">
        <v>547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SUM(P184:P187)</f>
        <v>0</v>
      </c>
      <c r="Q183" s="208"/>
      <c r="R183" s="209">
        <f>SUM(R184:R187)</f>
        <v>50.104525970000005</v>
      </c>
      <c r="S183" s="208"/>
      <c r="T183" s="210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84</v>
      </c>
      <c r="AT183" s="212" t="s">
        <v>75</v>
      </c>
      <c r="AU183" s="212" t="s">
        <v>84</v>
      </c>
      <c r="AY183" s="211" t="s">
        <v>128</v>
      </c>
      <c r="BK183" s="213">
        <f>SUM(BK184:BK187)</f>
        <v>0</v>
      </c>
    </row>
    <row r="184" s="2" customFormat="1" ht="44.25" customHeight="1">
      <c r="A184" s="35"/>
      <c r="B184" s="36"/>
      <c r="C184" s="216" t="s">
        <v>404</v>
      </c>
      <c r="D184" s="216" t="s">
        <v>131</v>
      </c>
      <c r="E184" s="217" t="s">
        <v>549</v>
      </c>
      <c r="F184" s="218" t="s">
        <v>550</v>
      </c>
      <c r="G184" s="219" t="s">
        <v>260</v>
      </c>
      <c r="H184" s="220">
        <v>662.5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0.00013999999999999999</v>
      </c>
      <c r="R184" s="226">
        <f>Q184*H184</f>
        <v>0.092749999999999985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135</v>
      </c>
      <c r="AT184" s="228" t="s">
        <v>131</v>
      </c>
      <c r="AU184" s="228" t="s">
        <v>86</v>
      </c>
      <c r="AY184" s="14" t="s">
        <v>128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135</v>
      </c>
      <c r="BM184" s="228" t="s">
        <v>1145</v>
      </c>
    </row>
    <row r="185" s="2" customFormat="1" ht="16.5" customHeight="1">
      <c r="A185" s="35"/>
      <c r="B185" s="36"/>
      <c r="C185" s="235" t="s">
        <v>408</v>
      </c>
      <c r="D185" s="235" t="s">
        <v>238</v>
      </c>
      <c r="E185" s="236" t="s">
        <v>553</v>
      </c>
      <c r="F185" s="237" t="s">
        <v>554</v>
      </c>
      <c r="G185" s="238" t="s">
        <v>260</v>
      </c>
      <c r="H185" s="239">
        <v>695.625</v>
      </c>
      <c r="I185" s="240"/>
      <c r="J185" s="241">
        <f>ROUND(I185*H185,2)</f>
        <v>0</v>
      </c>
      <c r="K185" s="242"/>
      <c r="L185" s="243"/>
      <c r="M185" s="244" t="s">
        <v>1</v>
      </c>
      <c r="N185" s="245" t="s">
        <v>41</v>
      </c>
      <c r="O185" s="88"/>
      <c r="P185" s="226">
        <f>O185*H185</f>
        <v>0</v>
      </c>
      <c r="Q185" s="226">
        <v>0.00040000000000000002</v>
      </c>
      <c r="R185" s="226">
        <f>Q185*H185</f>
        <v>0.27825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165</v>
      </c>
      <c r="AT185" s="228" t="s">
        <v>238</v>
      </c>
      <c r="AU185" s="228" t="s">
        <v>86</v>
      </c>
      <c r="AY185" s="14" t="s">
        <v>128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135</v>
      </c>
      <c r="BM185" s="228" t="s">
        <v>1146</v>
      </c>
    </row>
    <row r="186" s="2" customFormat="1" ht="24.15" customHeight="1">
      <c r="A186" s="35"/>
      <c r="B186" s="36"/>
      <c r="C186" s="216" t="s">
        <v>413</v>
      </c>
      <c r="D186" s="216" t="s">
        <v>131</v>
      </c>
      <c r="E186" s="217" t="s">
        <v>557</v>
      </c>
      <c r="F186" s="218" t="s">
        <v>558</v>
      </c>
      <c r="G186" s="219" t="s">
        <v>224</v>
      </c>
      <c r="H186" s="220">
        <v>20.443000000000001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2.4327899999999998</v>
      </c>
      <c r="R186" s="226">
        <f>Q186*H186</f>
        <v>49.733525970000002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135</v>
      </c>
      <c r="AT186" s="228" t="s">
        <v>131</v>
      </c>
      <c r="AU186" s="228" t="s">
        <v>86</v>
      </c>
      <c r="AY186" s="14" t="s">
        <v>128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135</v>
      </c>
      <c r="BM186" s="228" t="s">
        <v>1147</v>
      </c>
    </row>
    <row r="187" s="2" customFormat="1" ht="37.8" customHeight="1">
      <c r="A187" s="35"/>
      <c r="B187" s="36"/>
      <c r="C187" s="216" t="s">
        <v>417</v>
      </c>
      <c r="D187" s="216" t="s">
        <v>131</v>
      </c>
      <c r="E187" s="217" t="s">
        <v>561</v>
      </c>
      <c r="F187" s="218" t="s">
        <v>562</v>
      </c>
      <c r="G187" s="219" t="s">
        <v>260</v>
      </c>
      <c r="H187" s="220">
        <v>451.5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135</v>
      </c>
      <c r="AT187" s="228" t="s">
        <v>131</v>
      </c>
      <c r="AU187" s="228" t="s">
        <v>86</v>
      </c>
      <c r="AY187" s="14" t="s">
        <v>128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84</v>
      </c>
      <c r="BK187" s="229">
        <f>ROUND(I187*H187,2)</f>
        <v>0</v>
      </c>
      <c r="BL187" s="14" t="s">
        <v>135</v>
      </c>
      <c r="BM187" s="228" t="s">
        <v>1148</v>
      </c>
    </row>
    <row r="188" s="12" customFormat="1" ht="22.8" customHeight="1">
      <c r="A188" s="12"/>
      <c r="B188" s="200"/>
      <c r="C188" s="201"/>
      <c r="D188" s="202" t="s">
        <v>75</v>
      </c>
      <c r="E188" s="214" t="s">
        <v>141</v>
      </c>
      <c r="F188" s="214" t="s">
        <v>564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P189</f>
        <v>0</v>
      </c>
      <c r="Q188" s="208"/>
      <c r="R188" s="209">
        <f>R189</f>
        <v>1.1454</v>
      </c>
      <c r="S188" s="208"/>
      <c r="T188" s="21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84</v>
      </c>
      <c r="AT188" s="212" t="s">
        <v>75</v>
      </c>
      <c r="AU188" s="212" t="s">
        <v>84</v>
      </c>
      <c r="AY188" s="211" t="s">
        <v>128</v>
      </c>
      <c r="BK188" s="213">
        <f>BK189</f>
        <v>0</v>
      </c>
    </row>
    <row r="189" s="2" customFormat="1" ht="16.5" customHeight="1">
      <c r="A189" s="35"/>
      <c r="B189" s="36"/>
      <c r="C189" s="216" t="s">
        <v>421</v>
      </c>
      <c r="D189" s="216" t="s">
        <v>131</v>
      </c>
      <c r="E189" s="217" t="s">
        <v>1149</v>
      </c>
      <c r="F189" s="218" t="s">
        <v>1150</v>
      </c>
      <c r="G189" s="219" t="s">
        <v>370</v>
      </c>
      <c r="H189" s="220">
        <v>30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0.038179999999999999</v>
      </c>
      <c r="R189" s="226">
        <f>Q189*H189</f>
        <v>1.1454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135</v>
      </c>
      <c r="AT189" s="228" t="s">
        <v>131</v>
      </c>
      <c r="AU189" s="228" t="s">
        <v>86</v>
      </c>
      <c r="AY189" s="14" t="s">
        <v>128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135</v>
      </c>
      <c r="BM189" s="228" t="s">
        <v>1151</v>
      </c>
    </row>
    <row r="190" s="12" customFormat="1" ht="22.8" customHeight="1">
      <c r="A190" s="12"/>
      <c r="B190" s="200"/>
      <c r="C190" s="201"/>
      <c r="D190" s="202" t="s">
        <v>75</v>
      </c>
      <c r="E190" s="214" t="s">
        <v>135</v>
      </c>
      <c r="F190" s="214" t="s">
        <v>577</v>
      </c>
      <c r="G190" s="201"/>
      <c r="H190" s="201"/>
      <c r="I190" s="204"/>
      <c r="J190" s="215">
        <f>BK190</f>
        <v>0</v>
      </c>
      <c r="K190" s="201"/>
      <c r="L190" s="206"/>
      <c r="M190" s="207"/>
      <c r="N190" s="208"/>
      <c r="O190" s="208"/>
      <c r="P190" s="209">
        <f>SUM(P191:P194)</f>
        <v>0</v>
      </c>
      <c r="Q190" s="208"/>
      <c r="R190" s="209">
        <f>SUM(R191:R194)</f>
        <v>1.4610400000000001</v>
      </c>
      <c r="S190" s="208"/>
      <c r="T190" s="210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1" t="s">
        <v>84</v>
      </c>
      <c r="AT190" s="212" t="s">
        <v>75</v>
      </c>
      <c r="AU190" s="212" t="s">
        <v>84</v>
      </c>
      <c r="AY190" s="211" t="s">
        <v>128</v>
      </c>
      <c r="BK190" s="213">
        <f>SUM(BK191:BK194)</f>
        <v>0</v>
      </c>
    </row>
    <row r="191" s="2" customFormat="1" ht="33" customHeight="1">
      <c r="A191" s="35"/>
      <c r="B191" s="36"/>
      <c r="C191" s="216" t="s">
        <v>425</v>
      </c>
      <c r="D191" s="216" t="s">
        <v>131</v>
      </c>
      <c r="E191" s="217" t="s">
        <v>579</v>
      </c>
      <c r="F191" s="218" t="s">
        <v>580</v>
      </c>
      <c r="G191" s="219" t="s">
        <v>224</v>
      </c>
      <c r="H191" s="220">
        <v>0.16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135</v>
      </c>
      <c r="AT191" s="228" t="s">
        <v>131</v>
      </c>
      <c r="AU191" s="228" t="s">
        <v>86</v>
      </c>
      <c r="AY191" s="14" t="s">
        <v>128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135</v>
      </c>
      <c r="BM191" s="228" t="s">
        <v>1152</v>
      </c>
    </row>
    <row r="192" s="2" customFormat="1" ht="24.15" customHeight="1">
      <c r="A192" s="35"/>
      <c r="B192" s="36"/>
      <c r="C192" s="216" t="s">
        <v>429</v>
      </c>
      <c r="D192" s="216" t="s">
        <v>131</v>
      </c>
      <c r="E192" s="217" t="s">
        <v>583</v>
      </c>
      <c r="F192" s="218" t="s">
        <v>584</v>
      </c>
      <c r="G192" s="219" t="s">
        <v>297</v>
      </c>
      <c r="H192" s="220">
        <v>4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0.22394</v>
      </c>
      <c r="R192" s="226">
        <f>Q192*H192</f>
        <v>0.89576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135</v>
      </c>
      <c r="AT192" s="228" t="s">
        <v>131</v>
      </c>
      <c r="AU192" s="228" t="s">
        <v>86</v>
      </c>
      <c r="AY192" s="14" t="s">
        <v>128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135</v>
      </c>
      <c r="BM192" s="228" t="s">
        <v>1153</v>
      </c>
    </row>
    <row r="193" s="2" customFormat="1" ht="24.15" customHeight="1">
      <c r="A193" s="35"/>
      <c r="B193" s="36"/>
      <c r="C193" s="235" t="s">
        <v>433</v>
      </c>
      <c r="D193" s="235" t="s">
        <v>238</v>
      </c>
      <c r="E193" s="236" t="s">
        <v>587</v>
      </c>
      <c r="F193" s="237" t="s">
        <v>588</v>
      </c>
      <c r="G193" s="238" t="s">
        <v>297</v>
      </c>
      <c r="H193" s="239">
        <v>4</v>
      </c>
      <c r="I193" s="240"/>
      <c r="J193" s="241">
        <f>ROUND(I193*H193,2)</f>
        <v>0</v>
      </c>
      <c r="K193" s="242"/>
      <c r="L193" s="243"/>
      <c r="M193" s="244" t="s">
        <v>1</v>
      </c>
      <c r="N193" s="245" t="s">
        <v>41</v>
      </c>
      <c r="O193" s="88"/>
      <c r="P193" s="226">
        <f>O193*H193</f>
        <v>0</v>
      </c>
      <c r="Q193" s="226">
        <v>0.052999999999999998</v>
      </c>
      <c r="R193" s="226">
        <f>Q193*H193</f>
        <v>0.21199999999999999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165</v>
      </c>
      <c r="AT193" s="228" t="s">
        <v>238</v>
      </c>
      <c r="AU193" s="228" t="s">
        <v>86</v>
      </c>
      <c r="AY193" s="14" t="s">
        <v>128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135</v>
      </c>
      <c r="BM193" s="228" t="s">
        <v>1154</v>
      </c>
    </row>
    <row r="194" s="2" customFormat="1" ht="44.25" customHeight="1">
      <c r="A194" s="35"/>
      <c r="B194" s="36"/>
      <c r="C194" s="216" t="s">
        <v>437</v>
      </c>
      <c r="D194" s="216" t="s">
        <v>131</v>
      </c>
      <c r="E194" s="217" t="s">
        <v>591</v>
      </c>
      <c r="F194" s="218" t="s">
        <v>592</v>
      </c>
      <c r="G194" s="219" t="s">
        <v>297</v>
      </c>
      <c r="H194" s="220">
        <v>2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0.17663999999999999</v>
      </c>
      <c r="R194" s="226">
        <f>Q194*H194</f>
        <v>0.35327999999999998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135</v>
      </c>
      <c r="AT194" s="228" t="s">
        <v>131</v>
      </c>
      <c r="AU194" s="228" t="s">
        <v>86</v>
      </c>
      <c r="AY194" s="14" t="s">
        <v>128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135</v>
      </c>
      <c r="BM194" s="228" t="s">
        <v>1155</v>
      </c>
    </row>
    <row r="195" s="12" customFormat="1" ht="22.8" customHeight="1">
      <c r="A195" s="12"/>
      <c r="B195" s="200"/>
      <c r="C195" s="201"/>
      <c r="D195" s="202" t="s">
        <v>75</v>
      </c>
      <c r="E195" s="214" t="s">
        <v>127</v>
      </c>
      <c r="F195" s="214" t="s">
        <v>594</v>
      </c>
      <c r="G195" s="201"/>
      <c r="H195" s="201"/>
      <c r="I195" s="204"/>
      <c r="J195" s="215">
        <f>BK195</f>
        <v>0</v>
      </c>
      <c r="K195" s="201"/>
      <c r="L195" s="206"/>
      <c r="M195" s="207"/>
      <c r="N195" s="208"/>
      <c r="O195" s="208"/>
      <c r="P195" s="209">
        <f>SUM(P196:P214)</f>
        <v>0</v>
      </c>
      <c r="Q195" s="208"/>
      <c r="R195" s="209">
        <f>SUM(R196:R214)</f>
        <v>78.314853999999997</v>
      </c>
      <c r="S195" s="208"/>
      <c r="T195" s="210">
        <f>SUM(T196:T214)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1" t="s">
        <v>84</v>
      </c>
      <c r="AT195" s="212" t="s">
        <v>75</v>
      </c>
      <c r="AU195" s="212" t="s">
        <v>84</v>
      </c>
      <c r="AY195" s="211" t="s">
        <v>128</v>
      </c>
      <c r="BK195" s="213">
        <f>SUM(BK196:BK214)</f>
        <v>0</v>
      </c>
    </row>
    <row r="196" s="2" customFormat="1" ht="24.15" customHeight="1">
      <c r="A196" s="35"/>
      <c r="B196" s="36"/>
      <c r="C196" s="216" t="s">
        <v>441</v>
      </c>
      <c r="D196" s="216" t="s">
        <v>131</v>
      </c>
      <c r="E196" s="217" t="s">
        <v>600</v>
      </c>
      <c r="F196" s="218" t="s">
        <v>597</v>
      </c>
      <c r="G196" s="219" t="s">
        <v>260</v>
      </c>
      <c r="H196" s="220">
        <v>595.5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135</v>
      </c>
      <c r="AT196" s="228" t="s">
        <v>131</v>
      </c>
      <c r="AU196" s="228" t="s">
        <v>86</v>
      </c>
      <c r="AY196" s="14" t="s">
        <v>128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135</v>
      </c>
      <c r="BM196" s="228" t="s">
        <v>1156</v>
      </c>
    </row>
    <row r="197" s="2" customFormat="1" ht="24.15" customHeight="1">
      <c r="A197" s="35"/>
      <c r="B197" s="36"/>
      <c r="C197" s="216" t="s">
        <v>445</v>
      </c>
      <c r="D197" s="216" t="s">
        <v>131</v>
      </c>
      <c r="E197" s="217" t="s">
        <v>596</v>
      </c>
      <c r="F197" s="218" t="s">
        <v>597</v>
      </c>
      <c r="G197" s="219" t="s">
        <v>260</v>
      </c>
      <c r="H197" s="220">
        <v>125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135</v>
      </c>
      <c r="AT197" s="228" t="s">
        <v>131</v>
      </c>
      <c r="AU197" s="228" t="s">
        <v>86</v>
      </c>
      <c r="AY197" s="14" t="s">
        <v>128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135</v>
      </c>
      <c r="BM197" s="228" t="s">
        <v>1157</v>
      </c>
    </row>
    <row r="198" s="2" customFormat="1" ht="33" customHeight="1">
      <c r="A198" s="35"/>
      <c r="B198" s="36"/>
      <c r="C198" s="216" t="s">
        <v>450</v>
      </c>
      <c r="D198" s="216" t="s">
        <v>131</v>
      </c>
      <c r="E198" s="217" t="s">
        <v>1158</v>
      </c>
      <c r="F198" s="218" t="s">
        <v>1159</v>
      </c>
      <c r="G198" s="219" t="s">
        <v>260</v>
      </c>
      <c r="H198" s="220">
        <v>81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135</v>
      </c>
      <c r="AT198" s="228" t="s">
        <v>131</v>
      </c>
      <c r="AU198" s="228" t="s">
        <v>86</v>
      </c>
      <c r="AY198" s="14" t="s">
        <v>128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135</v>
      </c>
      <c r="BM198" s="228" t="s">
        <v>1160</v>
      </c>
    </row>
    <row r="199" s="2" customFormat="1" ht="37.8" customHeight="1">
      <c r="A199" s="35"/>
      <c r="B199" s="36"/>
      <c r="C199" s="216" t="s">
        <v>454</v>
      </c>
      <c r="D199" s="216" t="s">
        <v>131</v>
      </c>
      <c r="E199" s="217" t="s">
        <v>607</v>
      </c>
      <c r="F199" s="218" t="s">
        <v>608</v>
      </c>
      <c r="G199" s="219" t="s">
        <v>260</v>
      </c>
      <c r="H199" s="220">
        <v>302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135</v>
      </c>
      <c r="AT199" s="228" t="s">
        <v>131</v>
      </c>
      <c r="AU199" s="228" t="s">
        <v>86</v>
      </c>
      <c r="AY199" s="14" t="s">
        <v>128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84</v>
      </c>
      <c r="BK199" s="229">
        <f>ROUND(I199*H199,2)</f>
        <v>0</v>
      </c>
      <c r="BL199" s="14" t="s">
        <v>135</v>
      </c>
      <c r="BM199" s="228" t="s">
        <v>1161</v>
      </c>
    </row>
    <row r="200" s="2" customFormat="1" ht="37.8" customHeight="1">
      <c r="A200" s="35"/>
      <c r="B200" s="36"/>
      <c r="C200" s="216" t="s">
        <v>458</v>
      </c>
      <c r="D200" s="216" t="s">
        <v>131</v>
      </c>
      <c r="E200" s="217" t="s">
        <v>1162</v>
      </c>
      <c r="F200" s="218" t="s">
        <v>1163</v>
      </c>
      <c r="G200" s="219" t="s">
        <v>260</v>
      </c>
      <c r="H200" s="220">
        <v>25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0.39561000000000002</v>
      </c>
      <c r="R200" s="226">
        <f>Q200*H200</f>
        <v>9.89025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135</v>
      </c>
      <c r="AT200" s="228" t="s">
        <v>131</v>
      </c>
      <c r="AU200" s="228" t="s">
        <v>86</v>
      </c>
      <c r="AY200" s="14" t="s">
        <v>128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135</v>
      </c>
      <c r="BM200" s="228" t="s">
        <v>1164</v>
      </c>
    </row>
    <row r="201" s="2" customFormat="1" ht="37.8" customHeight="1">
      <c r="A201" s="35"/>
      <c r="B201" s="36"/>
      <c r="C201" s="216" t="s">
        <v>462</v>
      </c>
      <c r="D201" s="216" t="s">
        <v>131</v>
      </c>
      <c r="E201" s="217" t="s">
        <v>611</v>
      </c>
      <c r="F201" s="218" t="s">
        <v>612</v>
      </c>
      <c r="G201" s="219" t="s">
        <v>260</v>
      </c>
      <c r="H201" s="220">
        <v>302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135</v>
      </c>
      <c r="AT201" s="228" t="s">
        <v>131</v>
      </c>
      <c r="AU201" s="228" t="s">
        <v>86</v>
      </c>
      <c r="AY201" s="14" t="s">
        <v>128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135</v>
      </c>
      <c r="BM201" s="228" t="s">
        <v>1165</v>
      </c>
    </row>
    <row r="202" s="2" customFormat="1" ht="37.8" customHeight="1">
      <c r="A202" s="35"/>
      <c r="B202" s="36"/>
      <c r="C202" s="216" t="s">
        <v>466</v>
      </c>
      <c r="D202" s="216" t="s">
        <v>131</v>
      </c>
      <c r="E202" s="217" t="s">
        <v>615</v>
      </c>
      <c r="F202" s="218" t="s">
        <v>616</v>
      </c>
      <c r="G202" s="219" t="s">
        <v>260</v>
      </c>
      <c r="H202" s="220">
        <v>15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135</v>
      </c>
      <c r="AT202" s="228" t="s">
        <v>131</v>
      </c>
      <c r="AU202" s="228" t="s">
        <v>86</v>
      </c>
      <c r="AY202" s="14" t="s">
        <v>128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135</v>
      </c>
      <c r="BM202" s="228" t="s">
        <v>1166</v>
      </c>
    </row>
    <row r="203" s="2" customFormat="1" ht="24.15" customHeight="1">
      <c r="A203" s="35"/>
      <c r="B203" s="36"/>
      <c r="C203" s="216" t="s">
        <v>470</v>
      </c>
      <c r="D203" s="216" t="s">
        <v>131</v>
      </c>
      <c r="E203" s="217" t="s">
        <v>619</v>
      </c>
      <c r="F203" s="218" t="s">
        <v>620</v>
      </c>
      <c r="G203" s="219" t="s">
        <v>260</v>
      </c>
      <c r="H203" s="220">
        <v>302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135</v>
      </c>
      <c r="AT203" s="228" t="s">
        <v>131</v>
      </c>
      <c r="AU203" s="228" t="s">
        <v>86</v>
      </c>
      <c r="AY203" s="14" t="s">
        <v>128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84</v>
      </c>
      <c r="BK203" s="229">
        <f>ROUND(I203*H203,2)</f>
        <v>0</v>
      </c>
      <c r="BL203" s="14" t="s">
        <v>135</v>
      </c>
      <c r="BM203" s="228" t="s">
        <v>1167</v>
      </c>
    </row>
    <row r="204" s="2" customFormat="1" ht="24.15" customHeight="1">
      <c r="A204" s="35"/>
      <c r="B204" s="36"/>
      <c r="C204" s="216" t="s">
        <v>474</v>
      </c>
      <c r="D204" s="216" t="s">
        <v>131</v>
      </c>
      <c r="E204" s="217" t="s">
        <v>623</v>
      </c>
      <c r="F204" s="218" t="s">
        <v>624</v>
      </c>
      <c r="G204" s="219" t="s">
        <v>260</v>
      </c>
      <c r="H204" s="220">
        <v>302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135</v>
      </c>
      <c r="AT204" s="228" t="s">
        <v>131</v>
      </c>
      <c r="AU204" s="228" t="s">
        <v>86</v>
      </c>
      <c r="AY204" s="14" t="s">
        <v>128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135</v>
      </c>
      <c r="BM204" s="228" t="s">
        <v>1168</v>
      </c>
    </row>
    <row r="205" s="2" customFormat="1" ht="44.25" customHeight="1">
      <c r="A205" s="35"/>
      <c r="B205" s="36"/>
      <c r="C205" s="216" t="s">
        <v>478</v>
      </c>
      <c r="D205" s="216" t="s">
        <v>131</v>
      </c>
      <c r="E205" s="217" t="s">
        <v>627</v>
      </c>
      <c r="F205" s="218" t="s">
        <v>628</v>
      </c>
      <c r="G205" s="219" t="s">
        <v>260</v>
      </c>
      <c r="H205" s="220">
        <v>302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135</v>
      </c>
      <c r="AT205" s="228" t="s">
        <v>131</v>
      </c>
      <c r="AU205" s="228" t="s">
        <v>86</v>
      </c>
      <c r="AY205" s="14" t="s">
        <v>128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135</v>
      </c>
      <c r="BM205" s="228" t="s">
        <v>1169</v>
      </c>
    </row>
    <row r="206" s="2" customFormat="1" ht="78" customHeight="1">
      <c r="A206" s="35"/>
      <c r="B206" s="36"/>
      <c r="C206" s="216" t="s">
        <v>482</v>
      </c>
      <c r="D206" s="216" t="s">
        <v>131</v>
      </c>
      <c r="E206" s="217" t="s">
        <v>1170</v>
      </c>
      <c r="F206" s="218" t="s">
        <v>1171</v>
      </c>
      <c r="G206" s="219" t="s">
        <v>260</v>
      </c>
      <c r="H206" s="220">
        <v>81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41</v>
      </c>
      <c r="O206" s="88"/>
      <c r="P206" s="226">
        <f>O206*H206</f>
        <v>0</v>
      </c>
      <c r="Q206" s="226">
        <v>0.090620000000000006</v>
      </c>
      <c r="R206" s="226">
        <f>Q206*H206</f>
        <v>7.3402200000000004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135</v>
      </c>
      <c r="AT206" s="228" t="s">
        <v>131</v>
      </c>
      <c r="AU206" s="228" t="s">
        <v>86</v>
      </c>
      <c r="AY206" s="14" t="s">
        <v>128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84</v>
      </c>
      <c r="BK206" s="229">
        <f>ROUND(I206*H206,2)</f>
        <v>0</v>
      </c>
      <c r="BL206" s="14" t="s">
        <v>135</v>
      </c>
      <c r="BM206" s="228" t="s">
        <v>1172</v>
      </c>
    </row>
    <row r="207" s="2" customFormat="1" ht="21.75" customHeight="1">
      <c r="A207" s="35"/>
      <c r="B207" s="36"/>
      <c r="C207" s="235" t="s">
        <v>486</v>
      </c>
      <c r="D207" s="235" t="s">
        <v>238</v>
      </c>
      <c r="E207" s="236" t="s">
        <v>635</v>
      </c>
      <c r="F207" s="237" t="s">
        <v>636</v>
      </c>
      <c r="G207" s="238" t="s">
        <v>260</v>
      </c>
      <c r="H207" s="239">
        <v>81.781999999999996</v>
      </c>
      <c r="I207" s="240"/>
      <c r="J207" s="241">
        <f>ROUND(I207*H207,2)</f>
        <v>0</v>
      </c>
      <c r="K207" s="242"/>
      <c r="L207" s="243"/>
      <c r="M207" s="244" t="s">
        <v>1</v>
      </c>
      <c r="N207" s="245" t="s">
        <v>41</v>
      </c>
      <c r="O207" s="88"/>
      <c r="P207" s="226">
        <f>O207*H207</f>
        <v>0</v>
      </c>
      <c r="Q207" s="226">
        <v>0.17599999999999999</v>
      </c>
      <c r="R207" s="226">
        <f>Q207*H207</f>
        <v>14.393631999999998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165</v>
      </c>
      <c r="AT207" s="228" t="s">
        <v>238</v>
      </c>
      <c r="AU207" s="228" t="s">
        <v>86</v>
      </c>
      <c r="AY207" s="14" t="s">
        <v>128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84</v>
      </c>
      <c r="BK207" s="229">
        <f>ROUND(I207*H207,2)</f>
        <v>0</v>
      </c>
      <c r="BL207" s="14" t="s">
        <v>135</v>
      </c>
      <c r="BM207" s="228" t="s">
        <v>1173</v>
      </c>
    </row>
    <row r="208" s="2" customFormat="1" ht="24.15" customHeight="1">
      <c r="A208" s="35"/>
      <c r="B208" s="36"/>
      <c r="C208" s="235" t="s">
        <v>490</v>
      </c>
      <c r="D208" s="235" t="s">
        <v>238</v>
      </c>
      <c r="E208" s="236" t="s">
        <v>639</v>
      </c>
      <c r="F208" s="237" t="s">
        <v>640</v>
      </c>
      <c r="G208" s="238" t="s">
        <v>260</v>
      </c>
      <c r="H208" s="239">
        <v>1.6479999999999999</v>
      </c>
      <c r="I208" s="240"/>
      <c r="J208" s="241">
        <f>ROUND(I208*H208,2)</f>
        <v>0</v>
      </c>
      <c r="K208" s="242"/>
      <c r="L208" s="243"/>
      <c r="M208" s="244" t="s">
        <v>1</v>
      </c>
      <c r="N208" s="245" t="s">
        <v>41</v>
      </c>
      <c r="O208" s="88"/>
      <c r="P208" s="226">
        <f>O208*H208</f>
        <v>0</v>
      </c>
      <c r="Q208" s="226">
        <v>0.17499999999999999</v>
      </c>
      <c r="R208" s="226">
        <f>Q208*H208</f>
        <v>0.28839999999999999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165</v>
      </c>
      <c r="AT208" s="228" t="s">
        <v>238</v>
      </c>
      <c r="AU208" s="228" t="s">
        <v>86</v>
      </c>
      <c r="AY208" s="14" t="s">
        <v>128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135</v>
      </c>
      <c r="BM208" s="228" t="s">
        <v>1174</v>
      </c>
    </row>
    <row r="209" s="2" customFormat="1" ht="78" customHeight="1">
      <c r="A209" s="35"/>
      <c r="B209" s="36"/>
      <c r="C209" s="216" t="s">
        <v>494</v>
      </c>
      <c r="D209" s="216" t="s">
        <v>131</v>
      </c>
      <c r="E209" s="217" t="s">
        <v>1019</v>
      </c>
      <c r="F209" s="218" t="s">
        <v>1020</v>
      </c>
      <c r="G209" s="219" t="s">
        <v>260</v>
      </c>
      <c r="H209" s="220">
        <v>81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0.085650000000000004</v>
      </c>
      <c r="R209" s="226">
        <f>Q209*H209</f>
        <v>6.9376500000000005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135</v>
      </c>
      <c r="AT209" s="228" t="s">
        <v>131</v>
      </c>
      <c r="AU209" s="228" t="s">
        <v>86</v>
      </c>
      <c r="AY209" s="14" t="s">
        <v>128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84</v>
      </c>
      <c r="BK209" s="229">
        <f>ROUND(I209*H209,2)</f>
        <v>0</v>
      </c>
      <c r="BL209" s="14" t="s">
        <v>135</v>
      </c>
      <c r="BM209" s="228" t="s">
        <v>1175</v>
      </c>
    </row>
    <row r="210" s="2" customFormat="1" ht="78" customHeight="1">
      <c r="A210" s="35"/>
      <c r="B210" s="36"/>
      <c r="C210" s="216" t="s">
        <v>498</v>
      </c>
      <c r="D210" s="216" t="s">
        <v>131</v>
      </c>
      <c r="E210" s="217" t="s">
        <v>1176</v>
      </c>
      <c r="F210" s="218" t="s">
        <v>1177</v>
      </c>
      <c r="G210" s="219" t="s">
        <v>260</v>
      </c>
      <c r="H210" s="220">
        <v>89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0.11162</v>
      </c>
      <c r="R210" s="226">
        <f>Q210*H210</f>
        <v>9.9341799999999996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135</v>
      </c>
      <c r="AT210" s="228" t="s">
        <v>131</v>
      </c>
      <c r="AU210" s="228" t="s">
        <v>86</v>
      </c>
      <c r="AY210" s="14" t="s">
        <v>128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135</v>
      </c>
      <c r="BM210" s="228" t="s">
        <v>1178</v>
      </c>
    </row>
    <row r="211" s="2" customFormat="1" ht="21.75" customHeight="1">
      <c r="A211" s="35"/>
      <c r="B211" s="36"/>
      <c r="C211" s="235" t="s">
        <v>502</v>
      </c>
      <c r="D211" s="235" t="s">
        <v>238</v>
      </c>
      <c r="E211" s="236" t="s">
        <v>635</v>
      </c>
      <c r="F211" s="237" t="s">
        <v>636</v>
      </c>
      <c r="G211" s="238" t="s">
        <v>260</v>
      </c>
      <c r="H211" s="239">
        <v>68.597999999999999</v>
      </c>
      <c r="I211" s="240"/>
      <c r="J211" s="241">
        <f>ROUND(I211*H211,2)</f>
        <v>0</v>
      </c>
      <c r="K211" s="242"/>
      <c r="L211" s="243"/>
      <c r="M211" s="244" t="s">
        <v>1</v>
      </c>
      <c r="N211" s="245" t="s">
        <v>41</v>
      </c>
      <c r="O211" s="88"/>
      <c r="P211" s="226">
        <f>O211*H211</f>
        <v>0</v>
      </c>
      <c r="Q211" s="226">
        <v>0.17599999999999999</v>
      </c>
      <c r="R211" s="226">
        <f>Q211*H211</f>
        <v>12.073248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165</v>
      </c>
      <c r="AT211" s="228" t="s">
        <v>238</v>
      </c>
      <c r="AU211" s="228" t="s">
        <v>86</v>
      </c>
      <c r="AY211" s="14" t="s">
        <v>128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84</v>
      </c>
      <c r="BK211" s="229">
        <f>ROUND(I211*H211,2)</f>
        <v>0</v>
      </c>
      <c r="BL211" s="14" t="s">
        <v>135</v>
      </c>
      <c r="BM211" s="228" t="s">
        <v>1179</v>
      </c>
    </row>
    <row r="212" s="2" customFormat="1" ht="24.15" customHeight="1">
      <c r="A212" s="35"/>
      <c r="B212" s="36"/>
      <c r="C212" s="235" t="s">
        <v>506</v>
      </c>
      <c r="D212" s="235" t="s">
        <v>238</v>
      </c>
      <c r="E212" s="236" t="s">
        <v>1180</v>
      </c>
      <c r="F212" s="237" t="s">
        <v>1181</v>
      </c>
      <c r="G212" s="238" t="s">
        <v>260</v>
      </c>
      <c r="H212" s="239">
        <v>23.071999999999999</v>
      </c>
      <c r="I212" s="240"/>
      <c r="J212" s="241">
        <f>ROUND(I212*H212,2)</f>
        <v>0</v>
      </c>
      <c r="K212" s="242"/>
      <c r="L212" s="243"/>
      <c r="M212" s="244" t="s">
        <v>1</v>
      </c>
      <c r="N212" s="245" t="s">
        <v>41</v>
      </c>
      <c r="O212" s="88"/>
      <c r="P212" s="226">
        <f>O212*H212</f>
        <v>0</v>
      </c>
      <c r="Q212" s="226">
        <v>0.16700000000000001</v>
      </c>
      <c r="R212" s="226">
        <f>Q212*H212</f>
        <v>3.853024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165</v>
      </c>
      <c r="AT212" s="228" t="s">
        <v>238</v>
      </c>
      <c r="AU212" s="228" t="s">
        <v>86</v>
      </c>
      <c r="AY212" s="14" t="s">
        <v>128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84</v>
      </c>
      <c r="BK212" s="229">
        <f>ROUND(I212*H212,2)</f>
        <v>0</v>
      </c>
      <c r="BL212" s="14" t="s">
        <v>135</v>
      </c>
      <c r="BM212" s="228" t="s">
        <v>1182</v>
      </c>
    </row>
    <row r="213" s="2" customFormat="1" ht="66.75" customHeight="1">
      <c r="A213" s="35"/>
      <c r="B213" s="36"/>
      <c r="C213" s="216" t="s">
        <v>510</v>
      </c>
      <c r="D213" s="216" t="s">
        <v>131</v>
      </c>
      <c r="E213" s="217" t="s">
        <v>651</v>
      </c>
      <c r="F213" s="218" t="s">
        <v>652</v>
      </c>
      <c r="G213" s="219" t="s">
        <v>260</v>
      </c>
      <c r="H213" s="220">
        <v>55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0.098000000000000004</v>
      </c>
      <c r="R213" s="226">
        <f>Q213*H213</f>
        <v>5.3900000000000006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135</v>
      </c>
      <c r="AT213" s="228" t="s">
        <v>131</v>
      </c>
      <c r="AU213" s="228" t="s">
        <v>86</v>
      </c>
      <c r="AY213" s="14" t="s">
        <v>128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84</v>
      </c>
      <c r="BK213" s="229">
        <f>ROUND(I213*H213,2)</f>
        <v>0</v>
      </c>
      <c r="BL213" s="14" t="s">
        <v>135</v>
      </c>
      <c r="BM213" s="228" t="s">
        <v>1183</v>
      </c>
    </row>
    <row r="214" s="2" customFormat="1" ht="24.15" customHeight="1">
      <c r="A214" s="35"/>
      <c r="B214" s="36"/>
      <c r="C214" s="235" t="s">
        <v>514</v>
      </c>
      <c r="D214" s="235" t="s">
        <v>238</v>
      </c>
      <c r="E214" s="236" t="s">
        <v>655</v>
      </c>
      <c r="F214" s="237" t="s">
        <v>656</v>
      </c>
      <c r="G214" s="238" t="s">
        <v>260</v>
      </c>
      <c r="H214" s="239">
        <v>56.649999999999999</v>
      </c>
      <c r="I214" s="240"/>
      <c r="J214" s="241">
        <f>ROUND(I214*H214,2)</f>
        <v>0</v>
      </c>
      <c r="K214" s="242"/>
      <c r="L214" s="243"/>
      <c r="M214" s="244" t="s">
        <v>1</v>
      </c>
      <c r="N214" s="245" t="s">
        <v>41</v>
      </c>
      <c r="O214" s="88"/>
      <c r="P214" s="226">
        <f>O214*H214</f>
        <v>0</v>
      </c>
      <c r="Q214" s="226">
        <v>0.14499999999999999</v>
      </c>
      <c r="R214" s="226">
        <f>Q214*H214</f>
        <v>8.2142499999999998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165</v>
      </c>
      <c r="AT214" s="228" t="s">
        <v>238</v>
      </c>
      <c r="AU214" s="228" t="s">
        <v>86</v>
      </c>
      <c r="AY214" s="14" t="s">
        <v>128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84</v>
      </c>
      <c r="BK214" s="229">
        <f>ROUND(I214*H214,2)</f>
        <v>0</v>
      </c>
      <c r="BL214" s="14" t="s">
        <v>135</v>
      </c>
      <c r="BM214" s="228" t="s">
        <v>1184</v>
      </c>
    </row>
    <row r="215" s="12" customFormat="1" ht="22.8" customHeight="1">
      <c r="A215" s="12"/>
      <c r="B215" s="200"/>
      <c r="C215" s="201"/>
      <c r="D215" s="202" t="s">
        <v>75</v>
      </c>
      <c r="E215" s="214" t="s">
        <v>165</v>
      </c>
      <c r="F215" s="214" t="s">
        <v>658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SUM(P216:P230)</f>
        <v>0</v>
      </c>
      <c r="Q215" s="208"/>
      <c r="R215" s="209">
        <f>SUM(R216:R230)</f>
        <v>2.2524095000000002</v>
      </c>
      <c r="S215" s="208"/>
      <c r="T215" s="210">
        <f>SUM(T216:T230)</f>
        <v>0.40000000000000002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84</v>
      </c>
      <c r="AT215" s="212" t="s">
        <v>75</v>
      </c>
      <c r="AU215" s="212" t="s">
        <v>84</v>
      </c>
      <c r="AY215" s="211" t="s">
        <v>128</v>
      </c>
      <c r="BK215" s="213">
        <f>SUM(BK216:BK230)</f>
        <v>0</v>
      </c>
    </row>
    <row r="216" s="2" customFormat="1" ht="24.15" customHeight="1">
      <c r="A216" s="35"/>
      <c r="B216" s="36"/>
      <c r="C216" s="216" t="s">
        <v>518</v>
      </c>
      <c r="D216" s="216" t="s">
        <v>131</v>
      </c>
      <c r="E216" s="217" t="s">
        <v>660</v>
      </c>
      <c r="F216" s="218" t="s">
        <v>661</v>
      </c>
      <c r="G216" s="219" t="s">
        <v>297</v>
      </c>
      <c r="H216" s="220">
        <v>2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0.068640000000000007</v>
      </c>
      <c r="R216" s="226">
        <f>Q216*H216</f>
        <v>0.13728000000000001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135</v>
      </c>
      <c r="AT216" s="228" t="s">
        <v>131</v>
      </c>
      <c r="AU216" s="228" t="s">
        <v>86</v>
      </c>
      <c r="AY216" s="14" t="s">
        <v>128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135</v>
      </c>
      <c r="BM216" s="228" t="s">
        <v>1185</v>
      </c>
    </row>
    <row r="217" s="2" customFormat="1" ht="33" customHeight="1">
      <c r="A217" s="35"/>
      <c r="B217" s="36"/>
      <c r="C217" s="216" t="s">
        <v>522</v>
      </c>
      <c r="D217" s="216" t="s">
        <v>131</v>
      </c>
      <c r="E217" s="217" t="s">
        <v>664</v>
      </c>
      <c r="F217" s="218" t="s">
        <v>665</v>
      </c>
      <c r="G217" s="219" t="s">
        <v>370</v>
      </c>
      <c r="H217" s="220">
        <v>2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1.0000000000000001E-05</v>
      </c>
      <c r="R217" s="226">
        <f>Q217*H217</f>
        <v>2.0000000000000002E-05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135</v>
      </c>
      <c r="AT217" s="228" t="s">
        <v>131</v>
      </c>
      <c r="AU217" s="228" t="s">
        <v>86</v>
      </c>
      <c r="AY217" s="14" t="s">
        <v>128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84</v>
      </c>
      <c r="BK217" s="229">
        <f>ROUND(I217*H217,2)</f>
        <v>0</v>
      </c>
      <c r="BL217" s="14" t="s">
        <v>135</v>
      </c>
      <c r="BM217" s="228" t="s">
        <v>1186</v>
      </c>
    </row>
    <row r="218" s="2" customFormat="1" ht="24.15" customHeight="1">
      <c r="A218" s="35"/>
      <c r="B218" s="36"/>
      <c r="C218" s="235" t="s">
        <v>527</v>
      </c>
      <c r="D218" s="235" t="s">
        <v>238</v>
      </c>
      <c r="E218" s="236" t="s">
        <v>668</v>
      </c>
      <c r="F218" s="237" t="s">
        <v>669</v>
      </c>
      <c r="G218" s="238" t="s">
        <v>370</v>
      </c>
      <c r="H218" s="239">
        <v>2.0299999999999998</v>
      </c>
      <c r="I218" s="240"/>
      <c r="J218" s="241">
        <f>ROUND(I218*H218,2)</f>
        <v>0</v>
      </c>
      <c r="K218" s="242"/>
      <c r="L218" s="243"/>
      <c r="M218" s="244" t="s">
        <v>1</v>
      </c>
      <c r="N218" s="245" t="s">
        <v>41</v>
      </c>
      <c r="O218" s="88"/>
      <c r="P218" s="226">
        <f>O218*H218</f>
        <v>0</v>
      </c>
      <c r="Q218" s="226">
        <v>0.00365</v>
      </c>
      <c r="R218" s="226">
        <f>Q218*H218</f>
        <v>0.0074094999999999994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165</v>
      </c>
      <c r="AT218" s="228" t="s">
        <v>238</v>
      </c>
      <c r="AU218" s="228" t="s">
        <v>86</v>
      </c>
      <c r="AY218" s="14" t="s">
        <v>128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84</v>
      </c>
      <c r="BK218" s="229">
        <f>ROUND(I218*H218,2)</f>
        <v>0</v>
      </c>
      <c r="BL218" s="14" t="s">
        <v>135</v>
      </c>
      <c r="BM218" s="228" t="s">
        <v>1187</v>
      </c>
    </row>
    <row r="219" s="2" customFormat="1" ht="24.15" customHeight="1">
      <c r="A219" s="35"/>
      <c r="B219" s="36"/>
      <c r="C219" s="216" t="s">
        <v>531</v>
      </c>
      <c r="D219" s="216" t="s">
        <v>131</v>
      </c>
      <c r="E219" s="217" t="s">
        <v>676</v>
      </c>
      <c r="F219" s="218" t="s">
        <v>677</v>
      </c>
      <c r="G219" s="219" t="s">
        <v>297</v>
      </c>
      <c r="H219" s="220">
        <v>2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0.12526000000000001</v>
      </c>
      <c r="R219" s="226">
        <f>Q219*H219</f>
        <v>0.25052000000000002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135</v>
      </c>
      <c r="AT219" s="228" t="s">
        <v>131</v>
      </c>
      <c r="AU219" s="228" t="s">
        <v>86</v>
      </c>
      <c r="AY219" s="14" t="s">
        <v>128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84</v>
      </c>
      <c r="BK219" s="229">
        <f>ROUND(I219*H219,2)</f>
        <v>0</v>
      </c>
      <c r="BL219" s="14" t="s">
        <v>135</v>
      </c>
      <c r="BM219" s="228" t="s">
        <v>1188</v>
      </c>
    </row>
    <row r="220" s="2" customFormat="1" ht="21.75" customHeight="1">
      <c r="A220" s="35"/>
      <c r="B220" s="36"/>
      <c r="C220" s="235" t="s">
        <v>535</v>
      </c>
      <c r="D220" s="235" t="s">
        <v>238</v>
      </c>
      <c r="E220" s="236" t="s">
        <v>680</v>
      </c>
      <c r="F220" s="237" t="s">
        <v>681</v>
      </c>
      <c r="G220" s="238" t="s">
        <v>297</v>
      </c>
      <c r="H220" s="239">
        <v>2</v>
      </c>
      <c r="I220" s="240"/>
      <c r="J220" s="241">
        <f>ROUND(I220*H220,2)</f>
        <v>0</v>
      </c>
      <c r="K220" s="242"/>
      <c r="L220" s="243"/>
      <c r="M220" s="244" t="s">
        <v>1</v>
      </c>
      <c r="N220" s="245" t="s">
        <v>41</v>
      </c>
      <c r="O220" s="88"/>
      <c r="P220" s="226">
        <f>O220*H220</f>
        <v>0</v>
      </c>
      <c r="Q220" s="226">
        <v>0.17499999999999999</v>
      </c>
      <c r="R220" s="226">
        <f>Q220*H220</f>
        <v>0.34999999999999998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165</v>
      </c>
      <c r="AT220" s="228" t="s">
        <v>238</v>
      </c>
      <c r="AU220" s="228" t="s">
        <v>86</v>
      </c>
      <c r="AY220" s="14" t="s">
        <v>128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84</v>
      </c>
      <c r="BK220" s="229">
        <f>ROUND(I220*H220,2)</f>
        <v>0</v>
      </c>
      <c r="BL220" s="14" t="s">
        <v>135</v>
      </c>
      <c r="BM220" s="228" t="s">
        <v>1189</v>
      </c>
    </row>
    <row r="221" s="2" customFormat="1" ht="24.15" customHeight="1">
      <c r="A221" s="35"/>
      <c r="B221" s="36"/>
      <c r="C221" s="216" t="s">
        <v>539</v>
      </c>
      <c r="D221" s="216" t="s">
        <v>131</v>
      </c>
      <c r="E221" s="217" t="s">
        <v>684</v>
      </c>
      <c r="F221" s="218" t="s">
        <v>685</v>
      </c>
      <c r="G221" s="219" t="s">
        <v>297</v>
      </c>
      <c r="H221" s="220">
        <v>2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41</v>
      </c>
      <c r="O221" s="88"/>
      <c r="P221" s="226">
        <f>O221*H221</f>
        <v>0</v>
      </c>
      <c r="Q221" s="226">
        <v>0.030759999999999999</v>
      </c>
      <c r="R221" s="226">
        <f>Q221*H221</f>
        <v>0.061519999999999998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135</v>
      </c>
      <c r="AT221" s="228" t="s">
        <v>131</v>
      </c>
      <c r="AU221" s="228" t="s">
        <v>86</v>
      </c>
      <c r="AY221" s="14" t="s">
        <v>128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84</v>
      </c>
      <c r="BK221" s="229">
        <f>ROUND(I221*H221,2)</f>
        <v>0</v>
      </c>
      <c r="BL221" s="14" t="s">
        <v>135</v>
      </c>
      <c r="BM221" s="228" t="s">
        <v>1190</v>
      </c>
    </row>
    <row r="222" s="2" customFormat="1" ht="24.15" customHeight="1">
      <c r="A222" s="35"/>
      <c r="B222" s="36"/>
      <c r="C222" s="235" t="s">
        <v>543</v>
      </c>
      <c r="D222" s="235" t="s">
        <v>238</v>
      </c>
      <c r="E222" s="236" t="s">
        <v>688</v>
      </c>
      <c r="F222" s="237" t="s">
        <v>689</v>
      </c>
      <c r="G222" s="238" t="s">
        <v>297</v>
      </c>
      <c r="H222" s="239">
        <v>2</v>
      </c>
      <c r="I222" s="240"/>
      <c r="J222" s="241">
        <f>ROUND(I222*H222,2)</f>
        <v>0</v>
      </c>
      <c r="K222" s="242"/>
      <c r="L222" s="243"/>
      <c r="M222" s="244" t="s">
        <v>1</v>
      </c>
      <c r="N222" s="245" t="s">
        <v>41</v>
      </c>
      <c r="O222" s="88"/>
      <c r="P222" s="226">
        <f>O222*H222</f>
        <v>0</v>
      </c>
      <c r="Q222" s="226">
        <v>0.155</v>
      </c>
      <c r="R222" s="226">
        <f>Q222*H222</f>
        <v>0.31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165</v>
      </c>
      <c r="AT222" s="228" t="s">
        <v>238</v>
      </c>
      <c r="AU222" s="228" t="s">
        <v>86</v>
      </c>
      <c r="AY222" s="14" t="s">
        <v>128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84</v>
      </c>
      <c r="BK222" s="229">
        <f>ROUND(I222*H222,2)</f>
        <v>0</v>
      </c>
      <c r="BL222" s="14" t="s">
        <v>135</v>
      </c>
      <c r="BM222" s="228" t="s">
        <v>1191</v>
      </c>
    </row>
    <row r="223" s="2" customFormat="1" ht="24.15" customHeight="1">
      <c r="A223" s="35"/>
      <c r="B223" s="36"/>
      <c r="C223" s="216" t="s">
        <v>548</v>
      </c>
      <c r="D223" s="216" t="s">
        <v>131</v>
      </c>
      <c r="E223" s="217" t="s">
        <v>692</v>
      </c>
      <c r="F223" s="218" t="s">
        <v>693</v>
      </c>
      <c r="G223" s="219" t="s">
        <v>297</v>
      </c>
      <c r="H223" s="220">
        <v>2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41</v>
      </c>
      <c r="O223" s="88"/>
      <c r="P223" s="226">
        <f>O223*H223</f>
        <v>0</v>
      </c>
      <c r="Q223" s="226">
        <v>0.030759999999999999</v>
      </c>
      <c r="R223" s="226">
        <f>Q223*H223</f>
        <v>0.061519999999999998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135</v>
      </c>
      <c r="AT223" s="228" t="s">
        <v>131</v>
      </c>
      <c r="AU223" s="228" t="s">
        <v>86</v>
      </c>
      <c r="AY223" s="14" t="s">
        <v>128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84</v>
      </c>
      <c r="BK223" s="229">
        <f>ROUND(I223*H223,2)</f>
        <v>0</v>
      </c>
      <c r="BL223" s="14" t="s">
        <v>135</v>
      </c>
      <c r="BM223" s="228" t="s">
        <v>1192</v>
      </c>
    </row>
    <row r="224" s="2" customFormat="1" ht="33" customHeight="1">
      <c r="A224" s="35"/>
      <c r="B224" s="36"/>
      <c r="C224" s="235" t="s">
        <v>552</v>
      </c>
      <c r="D224" s="235" t="s">
        <v>238</v>
      </c>
      <c r="E224" s="236" t="s">
        <v>696</v>
      </c>
      <c r="F224" s="237" t="s">
        <v>697</v>
      </c>
      <c r="G224" s="238" t="s">
        <v>297</v>
      </c>
      <c r="H224" s="239">
        <v>2</v>
      </c>
      <c r="I224" s="240"/>
      <c r="J224" s="241">
        <f>ROUND(I224*H224,2)</f>
        <v>0</v>
      </c>
      <c r="K224" s="242"/>
      <c r="L224" s="243"/>
      <c r="M224" s="244" t="s">
        <v>1</v>
      </c>
      <c r="N224" s="245" t="s">
        <v>41</v>
      </c>
      <c r="O224" s="88"/>
      <c r="P224" s="226">
        <f>O224*H224</f>
        <v>0</v>
      </c>
      <c r="Q224" s="226">
        <v>0.17000000000000001</v>
      </c>
      <c r="R224" s="226">
        <f>Q224*H224</f>
        <v>0.34000000000000002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165</v>
      </c>
      <c r="AT224" s="228" t="s">
        <v>238</v>
      </c>
      <c r="AU224" s="228" t="s">
        <v>86</v>
      </c>
      <c r="AY224" s="14" t="s">
        <v>128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84</v>
      </c>
      <c r="BK224" s="229">
        <f>ROUND(I224*H224,2)</f>
        <v>0</v>
      </c>
      <c r="BL224" s="14" t="s">
        <v>135</v>
      </c>
      <c r="BM224" s="228" t="s">
        <v>1193</v>
      </c>
    </row>
    <row r="225" s="2" customFormat="1" ht="24.15" customHeight="1">
      <c r="A225" s="35"/>
      <c r="B225" s="36"/>
      <c r="C225" s="216" t="s">
        <v>556</v>
      </c>
      <c r="D225" s="216" t="s">
        <v>131</v>
      </c>
      <c r="E225" s="217" t="s">
        <v>724</v>
      </c>
      <c r="F225" s="218" t="s">
        <v>725</v>
      </c>
      <c r="G225" s="219" t="s">
        <v>297</v>
      </c>
      <c r="H225" s="220">
        <v>2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41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0.20000000000000001</v>
      </c>
      <c r="T225" s="227">
        <f>S225*H225</f>
        <v>0.40000000000000002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135</v>
      </c>
      <c r="AT225" s="228" t="s">
        <v>131</v>
      </c>
      <c r="AU225" s="228" t="s">
        <v>86</v>
      </c>
      <c r="AY225" s="14" t="s">
        <v>128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84</v>
      </c>
      <c r="BK225" s="229">
        <f>ROUND(I225*H225,2)</f>
        <v>0</v>
      </c>
      <c r="BL225" s="14" t="s">
        <v>135</v>
      </c>
      <c r="BM225" s="228" t="s">
        <v>1194</v>
      </c>
    </row>
    <row r="226" s="2" customFormat="1" ht="37.8" customHeight="1">
      <c r="A226" s="35"/>
      <c r="B226" s="36"/>
      <c r="C226" s="216" t="s">
        <v>560</v>
      </c>
      <c r="D226" s="216" t="s">
        <v>131</v>
      </c>
      <c r="E226" s="217" t="s">
        <v>728</v>
      </c>
      <c r="F226" s="218" t="s">
        <v>729</v>
      </c>
      <c r="G226" s="219" t="s">
        <v>297</v>
      </c>
      <c r="H226" s="220">
        <v>2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0.089999999999999997</v>
      </c>
      <c r="R226" s="226">
        <f>Q226*H226</f>
        <v>0.17999999999999999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135</v>
      </c>
      <c r="AT226" s="228" t="s">
        <v>131</v>
      </c>
      <c r="AU226" s="228" t="s">
        <v>86</v>
      </c>
      <c r="AY226" s="14" t="s">
        <v>128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84</v>
      </c>
      <c r="BK226" s="229">
        <f>ROUND(I226*H226,2)</f>
        <v>0</v>
      </c>
      <c r="BL226" s="14" t="s">
        <v>135</v>
      </c>
      <c r="BM226" s="228" t="s">
        <v>1195</v>
      </c>
    </row>
    <row r="227" s="2" customFormat="1" ht="24.15" customHeight="1">
      <c r="A227" s="35"/>
      <c r="B227" s="36"/>
      <c r="C227" s="216" t="s">
        <v>565</v>
      </c>
      <c r="D227" s="216" t="s">
        <v>131</v>
      </c>
      <c r="E227" s="217" t="s">
        <v>700</v>
      </c>
      <c r="F227" s="218" t="s">
        <v>701</v>
      </c>
      <c r="G227" s="219" t="s">
        <v>297</v>
      </c>
      <c r="H227" s="220">
        <v>2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41</v>
      </c>
      <c r="O227" s="88"/>
      <c r="P227" s="226">
        <f>O227*H227</f>
        <v>0</v>
      </c>
      <c r="Q227" s="226">
        <v>0.21734000000000001</v>
      </c>
      <c r="R227" s="226">
        <f>Q227*H227</f>
        <v>0.43468000000000001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135</v>
      </c>
      <c r="AT227" s="228" t="s">
        <v>131</v>
      </c>
      <c r="AU227" s="228" t="s">
        <v>86</v>
      </c>
      <c r="AY227" s="14" t="s">
        <v>128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84</v>
      </c>
      <c r="BK227" s="229">
        <f>ROUND(I227*H227,2)</f>
        <v>0</v>
      </c>
      <c r="BL227" s="14" t="s">
        <v>135</v>
      </c>
      <c r="BM227" s="228" t="s">
        <v>1196</v>
      </c>
    </row>
    <row r="228" s="2" customFormat="1" ht="16.5" customHeight="1">
      <c r="A228" s="35"/>
      <c r="B228" s="36"/>
      <c r="C228" s="235" t="s">
        <v>569</v>
      </c>
      <c r="D228" s="235" t="s">
        <v>238</v>
      </c>
      <c r="E228" s="236" t="s">
        <v>704</v>
      </c>
      <c r="F228" s="237" t="s">
        <v>705</v>
      </c>
      <c r="G228" s="238" t="s">
        <v>297</v>
      </c>
      <c r="H228" s="239">
        <v>2</v>
      </c>
      <c r="I228" s="240"/>
      <c r="J228" s="241">
        <f>ROUND(I228*H228,2)</f>
        <v>0</v>
      </c>
      <c r="K228" s="242"/>
      <c r="L228" s="243"/>
      <c r="M228" s="244" t="s">
        <v>1</v>
      </c>
      <c r="N228" s="245" t="s">
        <v>41</v>
      </c>
      <c r="O228" s="88"/>
      <c r="P228" s="226">
        <f>O228*H228</f>
        <v>0</v>
      </c>
      <c r="Q228" s="226">
        <v>0.052400000000000002</v>
      </c>
      <c r="R228" s="226">
        <f>Q228*H228</f>
        <v>0.1048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165</v>
      </c>
      <c r="AT228" s="228" t="s">
        <v>238</v>
      </c>
      <c r="AU228" s="228" t="s">
        <v>86</v>
      </c>
      <c r="AY228" s="14" t="s">
        <v>128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84</v>
      </c>
      <c r="BK228" s="229">
        <f>ROUND(I228*H228,2)</f>
        <v>0</v>
      </c>
      <c r="BL228" s="14" t="s">
        <v>135</v>
      </c>
      <c r="BM228" s="228" t="s">
        <v>1197</v>
      </c>
    </row>
    <row r="229" s="2" customFormat="1" ht="16.5" customHeight="1">
      <c r="A229" s="35"/>
      <c r="B229" s="36"/>
      <c r="C229" s="235" t="s">
        <v>573</v>
      </c>
      <c r="D229" s="235" t="s">
        <v>238</v>
      </c>
      <c r="E229" s="236" t="s">
        <v>708</v>
      </c>
      <c r="F229" s="237" t="s">
        <v>709</v>
      </c>
      <c r="G229" s="238" t="s">
        <v>297</v>
      </c>
      <c r="H229" s="239">
        <v>2</v>
      </c>
      <c r="I229" s="240"/>
      <c r="J229" s="241">
        <f>ROUND(I229*H229,2)</f>
        <v>0</v>
      </c>
      <c r="K229" s="242"/>
      <c r="L229" s="243"/>
      <c r="M229" s="244" t="s">
        <v>1</v>
      </c>
      <c r="N229" s="245" t="s">
        <v>41</v>
      </c>
      <c r="O229" s="88"/>
      <c r="P229" s="226">
        <f>O229*H229</f>
        <v>0</v>
      </c>
      <c r="Q229" s="226">
        <v>0.0071999999999999998</v>
      </c>
      <c r="R229" s="226">
        <f>Q229*H229</f>
        <v>0.0144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165</v>
      </c>
      <c r="AT229" s="228" t="s">
        <v>238</v>
      </c>
      <c r="AU229" s="228" t="s">
        <v>86</v>
      </c>
      <c r="AY229" s="14" t="s">
        <v>128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84</v>
      </c>
      <c r="BK229" s="229">
        <f>ROUND(I229*H229,2)</f>
        <v>0</v>
      </c>
      <c r="BL229" s="14" t="s">
        <v>135</v>
      </c>
      <c r="BM229" s="228" t="s">
        <v>1198</v>
      </c>
    </row>
    <row r="230" s="2" customFormat="1" ht="21.75" customHeight="1">
      <c r="A230" s="35"/>
      <c r="B230" s="36"/>
      <c r="C230" s="216" t="s">
        <v>578</v>
      </c>
      <c r="D230" s="216" t="s">
        <v>131</v>
      </c>
      <c r="E230" s="217" t="s">
        <v>732</v>
      </c>
      <c r="F230" s="218" t="s">
        <v>733</v>
      </c>
      <c r="G230" s="219" t="s">
        <v>370</v>
      </c>
      <c r="H230" s="220">
        <v>2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41</v>
      </c>
      <c r="O230" s="88"/>
      <c r="P230" s="226">
        <f>O230*H230</f>
        <v>0</v>
      </c>
      <c r="Q230" s="226">
        <v>0.00012999999999999999</v>
      </c>
      <c r="R230" s="226">
        <f>Q230*H230</f>
        <v>0.00025999999999999998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135</v>
      </c>
      <c r="AT230" s="228" t="s">
        <v>131</v>
      </c>
      <c r="AU230" s="228" t="s">
        <v>86</v>
      </c>
      <c r="AY230" s="14" t="s">
        <v>128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84</v>
      </c>
      <c r="BK230" s="229">
        <f>ROUND(I230*H230,2)</f>
        <v>0</v>
      </c>
      <c r="BL230" s="14" t="s">
        <v>135</v>
      </c>
      <c r="BM230" s="228" t="s">
        <v>1199</v>
      </c>
    </row>
    <row r="231" s="12" customFormat="1" ht="22.8" customHeight="1">
      <c r="A231" s="12"/>
      <c r="B231" s="200"/>
      <c r="C231" s="201"/>
      <c r="D231" s="202" t="s">
        <v>75</v>
      </c>
      <c r="E231" s="214" t="s">
        <v>169</v>
      </c>
      <c r="F231" s="214" t="s">
        <v>743</v>
      </c>
      <c r="G231" s="201"/>
      <c r="H231" s="201"/>
      <c r="I231" s="204"/>
      <c r="J231" s="215">
        <f>BK231</f>
        <v>0</v>
      </c>
      <c r="K231" s="201"/>
      <c r="L231" s="206"/>
      <c r="M231" s="207"/>
      <c r="N231" s="208"/>
      <c r="O231" s="208"/>
      <c r="P231" s="209">
        <f>SUM(P232:P248)</f>
        <v>0</v>
      </c>
      <c r="Q231" s="208"/>
      <c r="R231" s="209">
        <f>SUM(R232:R248)</f>
        <v>70.692244369999983</v>
      </c>
      <c r="S231" s="208"/>
      <c r="T231" s="210">
        <f>SUM(T232:T248)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1" t="s">
        <v>84</v>
      </c>
      <c r="AT231" s="212" t="s">
        <v>75</v>
      </c>
      <c r="AU231" s="212" t="s">
        <v>84</v>
      </c>
      <c r="AY231" s="211" t="s">
        <v>128</v>
      </c>
      <c r="BK231" s="213">
        <f>SUM(BK232:BK248)</f>
        <v>0</v>
      </c>
    </row>
    <row r="232" s="2" customFormat="1" ht="24.15" customHeight="1">
      <c r="A232" s="35"/>
      <c r="B232" s="36"/>
      <c r="C232" s="216" t="s">
        <v>582</v>
      </c>
      <c r="D232" s="216" t="s">
        <v>131</v>
      </c>
      <c r="E232" s="217" t="s">
        <v>745</v>
      </c>
      <c r="F232" s="218" t="s">
        <v>746</v>
      </c>
      <c r="G232" s="219" t="s">
        <v>297</v>
      </c>
      <c r="H232" s="220">
        <v>3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41</v>
      </c>
      <c r="O232" s="88"/>
      <c r="P232" s="226">
        <f>O232*H232</f>
        <v>0</v>
      </c>
      <c r="Q232" s="226">
        <v>0.00069999999999999999</v>
      </c>
      <c r="R232" s="226">
        <f>Q232*H232</f>
        <v>0.0020999999999999999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135</v>
      </c>
      <c r="AT232" s="228" t="s">
        <v>131</v>
      </c>
      <c r="AU232" s="228" t="s">
        <v>86</v>
      </c>
      <c r="AY232" s="14" t="s">
        <v>128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84</v>
      </c>
      <c r="BK232" s="229">
        <f>ROUND(I232*H232,2)</f>
        <v>0</v>
      </c>
      <c r="BL232" s="14" t="s">
        <v>135</v>
      </c>
      <c r="BM232" s="228" t="s">
        <v>1200</v>
      </c>
    </row>
    <row r="233" s="2" customFormat="1" ht="16.5" customHeight="1">
      <c r="A233" s="35"/>
      <c r="B233" s="36"/>
      <c r="C233" s="235" t="s">
        <v>586</v>
      </c>
      <c r="D233" s="235" t="s">
        <v>238</v>
      </c>
      <c r="E233" s="236" t="s">
        <v>749</v>
      </c>
      <c r="F233" s="237" t="s">
        <v>750</v>
      </c>
      <c r="G233" s="238" t="s">
        <v>297</v>
      </c>
      <c r="H233" s="239">
        <v>1</v>
      </c>
      <c r="I233" s="240"/>
      <c r="J233" s="241">
        <f>ROUND(I233*H233,2)</f>
        <v>0</v>
      </c>
      <c r="K233" s="242"/>
      <c r="L233" s="243"/>
      <c r="M233" s="244" t="s">
        <v>1</v>
      </c>
      <c r="N233" s="245" t="s">
        <v>41</v>
      </c>
      <c r="O233" s="88"/>
      <c r="P233" s="226">
        <f>O233*H233</f>
        <v>0</v>
      </c>
      <c r="Q233" s="226">
        <v>0.0040000000000000001</v>
      </c>
      <c r="R233" s="226">
        <f>Q233*H233</f>
        <v>0.0040000000000000001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165</v>
      </c>
      <c r="AT233" s="228" t="s">
        <v>238</v>
      </c>
      <c r="AU233" s="228" t="s">
        <v>86</v>
      </c>
      <c r="AY233" s="14" t="s">
        <v>128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84</v>
      </c>
      <c r="BK233" s="229">
        <f>ROUND(I233*H233,2)</f>
        <v>0</v>
      </c>
      <c r="BL233" s="14" t="s">
        <v>135</v>
      </c>
      <c r="BM233" s="228" t="s">
        <v>1201</v>
      </c>
    </row>
    <row r="234" s="2" customFormat="1" ht="24.15" customHeight="1">
      <c r="A234" s="35"/>
      <c r="B234" s="36"/>
      <c r="C234" s="235" t="s">
        <v>590</v>
      </c>
      <c r="D234" s="235" t="s">
        <v>238</v>
      </c>
      <c r="E234" s="236" t="s">
        <v>753</v>
      </c>
      <c r="F234" s="237" t="s">
        <v>754</v>
      </c>
      <c r="G234" s="238" t="s">
        <v>297</v>
      </c>
      <c r="H234" s="239">
        <v>1</v>
      </c>
      <c r="I234" s="240"/>
      <c r="J234" s="241">
        <f>ROUND(I234*H234,2)</f>
        <v>0</v>
      </c>
      <c r="K234" s="242"/>
      <c r="L234" s="243"/>
      <c r="M234" s="244" t="s">
        <v>1</v>
      </c>
      <c r="N234" s="245" t="s">
        <v>41</v>
      </c>
      <c r="O234" s="88"/>
      <c r="P234" s="226">
        <f>O234*H234</f>
        <v>0</v>
      </c>
      <c r="Q234" s="226">
        <v>0.0012999999999999999</v>
      </c>
      <c r="R234" s="226">
        <f>Q234*H234</f>
        <v>0.0012999999999999999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165</v>
      </c>
      <c r="AT234" s="228" t="s">
        <v>238</v>
      </c>
      <c r="AU234" s="228" t="s">
        <v>86</v>
      </c>
      <c r="AY234" s="14" t="s">
        <v>128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84</v>
      </c>
      <c r="BK234" s="229">
        <f>ROUND(I234*H234,2)</f>
        <v>0</v>
      </c>
      <c r="BL234" s="14" t="s">
        <v>135</v>
      </c>
      <c r="BM234" s="228" t="s">
        <v>1202</v>
      </c>
    </row>
    <row r="235" s="2" customFormat="1" ht="24.15" customHeight="1">
      <c r="A235" s="35"/>
      <c r="B235" s="36"/>
      <c r="C235" s="235" t="s">
        <v>595</v>
      </c>
      <c r="D235" s="235" t="s">
        <v>238</v>
      </c>
      <c r="E235" s="236" t="s">
        <v>761</v>
      </c>
      <c r="F235" s="237" t="s">
        <v>762</v>
      </c>
      <c r="G235" s="238" t="s">
        <v>297</v>
      </c>
      <c r="H235" s="239">
        <v>1</v>
      </c>
      <c r="I235" s="240"/>
      <c r="J235" s="241">
        <f>ROUND(I235*H235,2)</f>
        <v>0</v>
      </c>
      <c r="K235" s="242"/>
      <c r="L235" s="243"/>
      <c r="M235" s="244" t="s">
        <v>1</v>
      </c>
      <c r="N235" s="245" t="s">
        <v>41</v>
      </c>
      <c r="O235" s="88"/>
      <c r="P235" s="226">
        <f>O235*H235</f>
        <v>0</v>
      </c>
      <c r="Q235" s="226">
        <v>0.0035000000000000001</v>
      </c>
      <c r="R235" s="226">
        <f>Q235*H235</f>
        <v>0.0035000000000000001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165</v>
      </c>
      <c r="AT235" s="228" t="s">
        <v>238</v>
      </c>
      <c r="AU235" s="228" t="s">
        <v>86</v>
      </c>
      <c r="AY235" s="14" t="s">
        <v>128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84</v>
      </c>
      <c r="BK235" s="229">
        <f>ROUND(I235*H235,2)</f>
        <v>0</v>
      </c>
      <c r="BL235" s="14" t="s">
        <v>135</v>
      </c>
      <c r="BM235" s="228" t="s">
        <v>1203</v>
      </c>
    </row>
    <row r="236" s="2" customFormat="1" ht="24.15" customHeight="1">
      <c r="A236" s="35"/>
      <c r="B236" s="36"/>
      <c r="C236" s="216" t="s">
        <v>599</v>
      </c>
      <c r="D236" s="216" t="s">
        <v>131</v>
      </c>
      <c r="E236" s="217" t="s">
        <v>781</v>
      </c>
      <c r="F236" s="218" t="s">
        <v>782</v>
      </c>
      <c r="G236" s="219" t="s">
        <v>297</v>
      </c>
      <c r="H236" s="220">
        <v>0.66700000000000004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41</v>
      </c>
      <c r="O236" s="88"/>
      <c r="P236" s="226">
        <f>O236*H236</f>
        <v>0</v>
      </c>
      <c r="Q236" s="226">
        <v>0.10940999999999999</v>
      </c>
      <c r="R236" s="226">
        <f>Q236*H236</f>
        <v>0.072976470000000002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135</v>
      </c>
      <c r="AT236" s="228" t="s">
        <v>131</v>
      </c>
      <c r="AU236" s="228" t="s">
        <v>86</v>
      </c>
      <c r="AY236" s="14" t="s">
        <v>128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84</v>
      </c>
      <c r="BK236" s="229">
        <f>ROUND(I236*H236,2)</f>
        <v>0</v>
      </c>
      <c r="BL236" s="14" t="s">
        <v>135</v>
      </c>
      <c r="BM236" s="228" t="s">
        <v>1204</v>
      </c>
    </row>
    <row r="237" s="2" customFormat="1" ht="21.75" customHeight="1">
      <c r="A237" s="35"/>
      <c r="B237" s="36"/>
      <c r="C237" s="235" t="s">
        <v>602</v>
      </c>
      <c r="D237" s="235" t="s">
        <v>238</v>
      </c>
      <c r="E237" s="236" t="s">
        <v>785</v>
      </c>
      <c r="F237" s="237" t="s">
        <v>786</v>
      </c>
      <c r="G237" s="238" t="s">
        <v>297</v>
      </c>
      <c r="H237" s="239">
        <v>0.66700000000000004</v>
      </c>
      <c r="I237" s="240"/>
      <c r="J237" s="241">
        <f>ROUND(I237*H237,2)</f>
        <v>0</v>
      </c>
      <c r="K237" s="242"/>
      <c r="L237" s="243"/>
      <c r="M237" s="244" t="s">
        <v>1</v>
      </c>
      <c r="N237" s="245" t="s">
        <v>41</v>
      </c>
      <c r="O237" s="88"/>
      <c r="P237" s="226">
        <f>O237*H237</f>
        <v>0</v>
      </c>
      <c r="Q237" s="226">
        <v>0.0061000000000000004</v>
      </c>
      <c r="R237" s="226">
        <f>Q237*H237</f>
        <v>0.0040687000000000006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165</v>
      </c>
      <c r="AT237" s="228" t="s">
        <v>238</v>
      </c>
      <c r="AU237" s="228" t="s">
        <v>86</v>
      </c>
      <c r="AY237" s="14" t="s">
        <v>128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84</v>
      </c>
      <c r="BK237" s="229">
        <f>ROUND(I237*H237,2)</f>
        <v>0</v>
      </c>
      <c r="BL237" s="14" t="s">
        <v>135</v>
      </c>
      <c r="BM237" s="228" t="s">
        <v>1205</v>
      </c>
    </row>
    <row r="238" s="2" customFormat="1" ht="16.5" customHeight="1">
      <c r="A238" s="35"/>
      <c r="B238" s="36"/>
      <c r="C238" s="235" t="s">
        <v>606</v>
      </c>
      <c r="D238" s="235" t="s">
        <v>238</v>
      </c>
      <c r="E238" s="236" t="s">
        <v>789</v>
      </c>
      <c r="F238" s="237" t="s">
        <v>790</v>
      </c>
      <c r="G238" s="238" t="s">
        <v>297</v>
      </c>
      <c r="H238" s="239">
        <v>0.66700000000000004</v>
      </c>
      <c r="I238" s="240"/>
      <c r="J238" s="241">
        <f>ROUND(I238*H238,2)</f>
        <v>0</v>
      </c>
      <c r="K238" s="242"/>
      <c r="L238" s="243"/>
      <c r="M238" s="244" t="s">
        <v>1</v>
      </c>
      <c r="N238" s="245" t="s">
        <v>41</v>
      </c>
      <c r="O238" s="88"/>
      <c r="P238" s="226">
        <f>O238*H238</f>
        <v>0</v>
      </c>
      <c r="Q238" s="226">
        <v>0.0030000000000000001</v>
      </c>
      <c r="R238" s="226">
        <f>Q238*H238</f>
        <v>0.0020010000000000002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165</v>
      </c>
      <c r="AT238" s="228" t="s">
        <v>238</v>
      </c>
      <c r="AU238" s="228" t="s">
        <v>86</v>
      </c>
      <c r="AY238" s="14" t="s">
        <v>128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84</v>
      </c>
      <c r="BK238" s="229">
        <f>ROUND(I238*H238,2)</f>
        <v>0</v>
      </c>
      <c r="BL238" s="14" t="s">
        <v>135</v>
      </c>
      <c r="BM238" s="228" t="s">
        <v>1206</v>
      </c>
    </row>
    <row r="239" s="2" customFormat="1" ht="21.75" customHeight="1">
      <c r="A239" s="35"/>
      <c r="B239" s="36"/>
      <c r="C239" s="235" t="s">
        <v>610</v>
      </c>
      <c r="D239" s="235" t="s">
        <v>238</v>
      </c>
      <c r="E239" s="236" t="s">
        <v>793</v>
      </c>
      <c r="F239" s="237" t="s">
        <v>794</v>
      </c>
      <c r="G239" s="238" t="s">
        <v>297</v>
      </c>
      <c r="H239" s="239">
        <v>1</v>
      </c>
      <c r="I239" s="240"/>
      <c r="J239" s="241">
        <f>ROUND(I239*H239,2)</f>
        <v>0</v>
      </c>
      <c r="K239" s="242"/>
      <c r="L239" s="243"/>
      <c r="M239" s="244" t="s">
        <v>1</v>
      </c>
      <c r="N239" s="245" t="s">
        <v>41</v>
      </c>
      <c r="O239" s="88"/>
      <c r="P239" s="226">
        <f>O239*H239</f>
        <v>0</v>
      </c>
      <c r="Q239" s="226">
        <v>0.00035</v>
      </c>
      <c r="R239" s="226">
        <f>Q239*H239</f>
        <v>0.00035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165</v>
      </c>
      <c r="AT239" s="228" t="s">
        <v>238</v>
      </c>
      <c r="AU239" s="228" t="s">
        <v>86</v>
      </c>
      <c r="AY239" s="14" t="s">
        <v>128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84</v>
      </c>
      <c r="BK239" s="229">
        <f>ROUND(I239*H239,2)</f>
        <v>0</v>
      </c>
      <c r="BL239" s="14" t="s">
        <v>135</v>
      </c>
      <c r="BM239" s="228" t="s">
        <v>1207</v>
      </c>
    </row>
    <row r="240" s="2" customFormat="1" ht="16.5" customHeight="1">
      <c r="A240" s="35"/>
      <c r="B240" s="36"/>
      <c r="C240" s="235" t="s">
        <v>614</v>
      </c>
      <c r="D240" s="235" t="s">
        <v>238</v>
      </c>
      <c r="E240" s="236" t="s">
        <v>797</v>
      </c>
      <c r="F240" s="237" t="s">
        <v>798</v>
      </c>
      <c r="G240" s="238" t="s">
        <v>297</v>
      </c>
      <c r="H240" s="239">
        <v>2</v>
      </c>
      <c r="I240" s="240"/>
      <c r="J240" s="241">
        <f>ROUND(I240*H240,2)</f>
        <v>0</v>
      </c>
      <c r="K240" s="242"/>
      <c r="L240" s="243"/>
      <c r="M240" s="244" t="s">
        <v>1</v>
      </c>
      <c r="N240" s="245" t="s">
        <v>41</v>
      </c>
      <c r="O240" s="88"/>
      <c r="P240" s="226">
        <f>O240*H240</f>
        <v>0</v>
      </c>
      <c r="Q240" s="226">
        <v>0.00010000000000000001</v>
      </c>
      <c r="R240" s="226">
        <f>Q240*H240</f>
        <v>0.00020000000000000001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165</v>
      </c>
      <c r="AT240" s="228" t="s">
        <v>238</v>
      </c>
      <c r="AU240" s="228" t="s">
        <v>86</v>
      </c>
      <c r="AY240" s="14" t="s">
        <v>128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84</v>
      </c>
      <c r="BK240" s="229">
        <f>ROUND(I240*H240,2)</f>
        <v>0</v>
      </c>
      <c r="BL240" s="14" t="s">
        <v>135</v>
      </c>
      <c r="BM240" s="228" t="s">
        <v>1208</v>
      </c>
    </row>
    <row r="241" s="2" customFormat="1" ht="49.05" customHeight="1">
      <c r="A241" s="35"/>
      <c r="B241" s="36"/>
      <c r="C241" s="216" t="s">
        <v>618</v>
      </c>
      <c r="D241" s="216" t="s">
        <v>131</v>
      </c>
      <c r="E241" s="217" t="s">
        <v>817</v>
      </c>
      <c r="F241" s="218" t="s">
        <v>818</v>
      </c>
      <c r="G241" s="219" t="s">
        <v>370</v>
      </c>
      <c r="H241" s="220">
        <v>189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41</v>
      </c>
      <c r="O241" s="88"/>
      <c r="P241" s="226">
        <f>O241*H241</f>
        <v>0</v>
      </c>
      <c r="Q241" s="226">
        <v>0.15540000000000001</v>
      </c>
      <c r="R241" s="226">
        <f>Q241*H241</f>
        <v>29.370600000000003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135</v>
      </c>
      <c r="AT241" s="228" t="s">
        <v>131</v>
      </c>
      <c r="AU241" s="228" t="s">
        <v>86</v>
      </c>
      <c r="AY241" s="14" t="s">
        <v>128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84</v>
      </c>
      <c r="BK241" s="229">
        <f>ROUND(I241*H241,2)</f>
        <v>0</v>
      </c>
      <c r="BL241" s="14" t="s">
        <v>135</v>
      </c>
      <c r="BM241" s="228" t="s">
        <v>1209</v>
      </c>
    </row>
    <row r="242" s="2" customFormat="1" ht="16.5" customHeight="1">
      <c r="A242" s="35"/>
      <c r="B242" s="36"/>
      <c r="C242" s="235" t="s">
        <v>622</v>
      </c>
      <c r="D242" s="235" t="s">
        <v>238</v>
      </c>
      <c r="E242" s="236" t="s">
        <v>821</v>
      </c>
      <c r="F242" s="237" t="s">
        <v>822</v>
      </c>
      <c r="G242" s="238" t="s">
        <v>370</v>
      </c>
      <c r="H242" s="239">
        <v>92.364999999999995</v>
      </c>
      <c r="I242" s="240"/>
      <c r="J242" s="241">
        <f>ROUND(I242*H242,2)</f>
        <v>0</v>
      </c>
      <c r="K242" s="242"/>
      <c r="L242" s="243"/>
      <c r="M242" s="244" t="s">
        <v>1</v>
      </c>
      <c r="N242" s="245" t="s">
        <v>41</v>
      </c>
      <c r="O242" s="88"/>
      <c r="P242" s="226">
        <f>O242*H242</f>
        <v>0</v>
      </c>
      <c r="Q242" s="226">
        <v>0.081000000000000003</v>
      </c>
      <c r="R242" s="226">
        <f>Q242*H242</f>
        <v>7.4815649999999998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165</v>
      </c>
      <c r="AT242" s="228" t="s">
        <v>238</v>
      </c>
      <c r="AU242" s="228" t="s">
        <v>86</v>
      </c>
      <c r="AY242" s="14" t="s">
        <v>128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84</v>
      </c>
      <c r="BK242" s="229">
        <f>ROUND(I242*H242,2)</f>
        <v>0</v>
      </c>
      <c r="BL242" s="14" t="s">
        <v>135</v>
      </c>
      <c r="BM242" s="228" t="s">
        <v>1210</v>
      </c>
    </row>
    <row r="243" s="2" customFormat="1" ht="21.75" customHeight="1">
      <c r="A243" s="35"/>
      <c r="B243" s="36"/>
      <c r="C243" s="235" t="s">
        <v>626</v>
      </c>
      <c r="D243" s="235" t="s">
        <v>238</v>
      </c>
      <c r="E243" s="236" t="s">
        <v>825</v>
      </c>
      <c r="F243" s="237" t="s">
        <v>826</v>
      </c>
      <c r="G243" s="238" t="s">
        <v>370</v>
      </c>
      <c r="H243" s="239">
        <v>95.409999999999997</v>
      </c>
      <c r="I243" s="240"/>
      <c r="J243" s="241">
        <f>ROUND(I243*H243,2)</f>
        <v>0</v>
      </c>
      <c r="K243" s="242"/>
      <c r="L243" s="243"/>
      <c r="M243" s="244" t="s">
        <v>1</v>
      </c>
      <c r="N243" s="245" t="s">
        <v>41</v>
      </c>
      <c r="O243" s="88"/>
      <c r="P243" s="226">
        <f>O243*H243</f>
        <v>0</v>
      </c>
      <c r="Q243" s="226">
        <v>0.048300000000000003</v>
      </c>
      <c r="R243" s="226">
        <f>Q243*H243</f>
        <v>4.6083030000000003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165</v>
      </c>
      <c r="AT243" s="228" t="s">
        <v>238</v>
      </c>
      <c r="AU243" s="228" t="s">
        <v>86</v>
      </c>
      <c r="AY243" s="14" t="s">
        <v>128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84</v>
      </c>
      <c r="BK243" s="229">
        <f>ROUND(I243*H243,2)</f>
        <v>0</v>
      </c>
      <c r="BL243" s="14" t="s">
        <v>135</v>
      </c>
      <c r="BM243" s="228" t="s">
        <v>1211</v>
      </c>
    </row>
    <row r="244" s="2" customFormat="1" ht="24.15" customHeight="1">
      <c r="A244" s="35"/>
      <c r="B244" s="36"/>
      <c r="C244" s="235" t="s">
        <v>630</v>
      </c>
      <c r="D244" s="235" t="s">
        <v>238</v>
      </c>
      <c r="E244" s="236" t="s">
        <v>829</v>
      </c>
      <c r="F244" s="237" t="s">
        <v>830</v>
      </c>
      <c r="G244" s="238" t="s">
        <v>370</v>
      </c>
      <c r="H244" s="239">
        <v>4.0599999999999996</v>
      </c>
      <c r="I244" s="240"/>
      <c r="J244" s="241">
        <f>ROUND(I244*H244,2)</f>
        <v>0</v>
      </c>
      <c r="K244" s="242"/>
      <c r="L244" s="243"/>
      <c r="M244" s="244" t="s">
        <v>1</v>
      </c>
      <c r="N244" s="245" t="s">
        <v>41</v>
      </c>
      <c r="O244" s="88"/>
      <c r="P244" s="226">
        <f>O244*H244</f>
        <v>0</v>
      </c>
      <c r="Q244" s="226">
        <v>0.065670000000000006</v>
      </c>
      <c r="R244" s="226">
        <f>Q244*H244</f>
        <v>0.26662019999999997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165</v>
      </c>
      <c r="AT244" s="228" t="s">
        <v>238</v>
      </c>
      <c r="AU244" s="228" t="s">
        <v>86</v>
      </c>
      <c r="AY244" s="14" t="s">
        <v>128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84</v>
      </c>
      <c r="BK244" s="229">
        <f>ROUND(I244*H244,2)</f>
        <v>0</v>
      </c>
      <c r="BL244" s="14" t="s">
        <v>135</v>
      </c>
      <c r="BM244" s="228" t="s">
        <v>1212</v>
      </c>
    </row>
    <row r="245" s="2" customFormat="1" ht="49.05" customHeight="1">
      <c r="A245" s="35"/>
      <c r="B245" s="36"/>
      <c r="C245" s="216" t="s">
        <v>634</v>
      </c>
      <c r="D245" s="216" t="s">
        <v>131</v>
      </c>
      <c r="E245" s="217" t="s">
        <v>833</v>
      </c>
      <c r="F245" s="218" t="s">
        <v>834</v>
      </c>
      <c r="G245" s="219" t="s">
        <v>370</v>
      </c>
      <c r="H245" s="220">
        <v>64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41</v>
      </c>
      <c r="O245" s="88"/>
      <c r="P245" s="226">
        <f>O245*H245</f>
        <v>0</v>
      </c>
      <c r="Q245" s="226">
        <v>0.16849</v>
      </c>
      <c r="R245" s="226">
        <f>Q245*H245</f>
        <v>10.78336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135</v>
      </c>
      <c r="AT245" s="228" t="s">
        <v>131</v>
      </c>
      <c r="AU245" s="228" t="s">
        <v>86</v>
      </c>
      <c r="AY245" s="14" t="s">
        <v>128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84</v>
      </c>
      <c r="BK245" s="229">
        <f>ROUND(I245*H245,2)</f>
        <v>0</v>
      </c>
      <c r="BL245" s="14" t="s">
        <v>135</v>
      </c>
      <c r="BM245" s="228" t="s">
        <v>1213</v>
      </c>
    </row>
    <row r="246" s="2" customFormat="1" ht="49.05" customHeight="1">
      <c r="A246" s="35"/>
      <c r="B246" s="36"/>
      <c r="C246" s="216" t="s">
        <v>638</v>
      </c>
      <c r="D246" s="216" t="s">
        <v>131</v>
      </c>
      <c r="E246" s="217" t="s">
        <v>837</v>
      </c>
      <c r="F246" s="218" t="s">
        <v>838</v>
      </c>
      <c r="G246" s="219" t="s">
        <v>370</v>
      </c>
      <c r="H246" s="220">
        <v>76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41</v>
      </c>
      <c r="O246" s="88"/>
      <c r="P246" s="226">
        <f>O246*H246</f>
        <v>0</v>
      </c>
      <c r="Q246" s="226">
        <v>0.1295</v>
      </c>
      <c r="R246" s="226">
        <f>Q246*H246</f>
        <v>9.8420000000000005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135</v>
      </c>
      <c r="AT246" s="228" t="s">
        <v>131</v>
      </c>
      <c r="AU246" s="228" t="s">
        <v>86</v>
      </c>
      <c r="AY246" s="14" t="s">
        <v>128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84</v>
      </c>
      <c r="BK246" s="229">
        <f>ROUND(I246*H246,2)</f>
        <v>0</v>
      </c>
      <c r="BL246" s="14" t="s">
        <v>135</v>
      </c>
      <c r="BM246" s="228" t="s">
        <v>1214</v>
      </c>
    </row>
    <row r="247" s="2" customFormat="1" ht="16.5" customHeight="1">
      <c r="A247" s="35"/>
      <c r="B247" s="36"/>
      <c r="C247" s="235" t="s">
        <v>642</v>
      </c>
      <c r="D247" s="235" t="s">
        <v>238</v>
      </c>
      <c r="E247" s="236" t="s">
        <v>841</v>
      </c>
      <c r="F247" s="237" t="s">
        <v>842</v>
      </c>
      <c r="G247" s="238" t="s">
        <v>370</v>
      </c>
      <c r="H247" s="239">
        <v>142.09999999999999</v>
      </c>
      <c r="I247" s="240"/>
      <c r="J247" s="241">
        <f>ROUND(I247*H247,2)</f>
        <v>0</v>
      </c>
      <c r="K247" s="242"/>
      <c r="L247" s="243"/>
      <c r="M247" s="244" t="s">
        <v>1</v>
      </c>
      <c r="N247" s="245" t="s">
        <v>41</v>
      </c>
      <c r="O247" s="88"/>
      <c r="P247" s="226">
        <f>O247*H247</f>
        <v>0</v>
      </c>
      <c r="Q247" s="226">
        <v>0.058000000000000003</v>
      </c>
      <c r="R247" s="226">
        <f>Q247*H247</f>
        <v>8.2417999999999996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165</v>
      </c>
      <c r="AT247" s="228" t="s">
        <v>238</v>
      </c>
      <c r="AU247" s="228" t="s">
        <v>86</v>
      </c>
      <c r="AY247" s="14" t="s">
        <v>128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84</v>
      </c>
      <c r="BK247" s="229">
        <f>ROUND(I247*H247,2)</f>
        <v>0</v>
      </c>
      <c r="BL247" s="14" t="s">
        <v>135</v>
      </c>
      <c r="BM247" s="228" t="s">
        <v>1215</v>
      </c>
    </row>
    <row r="248" s="2" customFormat="1" ht="55.5" customHeight="1">
      <c r="A248" s="35"/>
      <c r="B248" s="36"/>
      <c r="C248" s="216" t="s">
        <v>646</v>
      </c>
      <c r="D248" s="216" t="s">
        <v>131</v>
      </c>
      <c r="E248" s="217" t="s">
        <v>845</v>
      </c>
      <c r="F248" s="218" t="s">
        <v>846</v>
      </c>
      <c r="G248" s="219" t="s">
        <v>370</v>
      </c>
      <c r="H248" s="220">
        <v>15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41</v>
      </c>
      <c r="O248" s="88"/>
      <c r="P248" s="226">
        <f>O248*H248</f>
        <v>0</v>
      </c>
      <c r="Q248" s="226">
        <v>0.00050000000000000001</v>
      </c>
      <c r="R248" s="226">
        <f>Q248*H248</f>
        <v>0.0074999999999999997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135</v>
      </c>
      <c r="AT248" s="228" t="s">
        <v>131</v>
      </c>
      <c r="AU248" s="228" t="s">
        <v>86</v>
      </c>
      <c r="AY248" s="14" t="s">
        <v>128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84</v>
      </c>
      <c r="BK248" s="229">
        <f>ROUND(I248*H248,2)</f>
        <v>0</v>
      </c>
      <c r="BL248" s="14" t="s">
        <v>135</v>
      </c>
      <c r="BM248" s="228" t="s">
        <v>1216</v>
      </c>
    </row>
    <row r="249" s="12" customFormat="1" ht="22.8" customHeight="1">
      <c r="A249" s="12"/>
      <c r="B249" s="200"/>
      <c r="C249" s="201"/>
      <c r="D249" s="202" t="s">
        <v>75</v>
      </c>
      <c r="E249" s="214" t="s">
        <v>610</v>
      </c>
      <c r="F249" s="214" t="s">
        <v>848</v>
      </c>
      <c r="G249" s="201"/>
      <c r="H249" s="201"/>
      <c r="I249" s="204"/>
      <c r="J249" s="215">
        <f>BK249</f>
        <v>0</v>
      </c>
      <c r="K249" s="201"/>
      <c r="L249" s="206"/>
      <c r="M249" s="207"/>
      <c r="N249" s="208"/>
      <c r="O249" s="208"/>
      <c r="P249" s="209">
        <f>SUM(P250:P255)</f>
        <v>0</v>
      </c>
      <c r="Q249" s="208"/>
      <c r="R249" s="209">
        <f>SUM(R250:R255)</f>
        <v>0</v>
      </c>
      <c r="S249" s="208"/>
      <c r="T249" s="210">
        <f>SUM(T250:T255)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1" t="s">
        <v>84</v>
      </c>
      <c r="AT249" s="212" t="s">
        <v>75</v>
      </c>
      <c r="AU249" s="212" t="s">
        <v>84</v>
      </c>
      <c r="AY249" s="211" t="s">
        <v>128</v>
      </c>
      <c r="BK249" s="213">
        <f>SUM(BK250:BK255)</f>
        <v>0</v>
      </c>
    </row>
    <row r="250" s="2" customFormat="1" ht="37.8" customHeight="1">
      <c r="A250" s="35"/>
      <c r="B250" s="36"/>
      <c r="C250" s="216" t="s">
        <v>648</v>
      </c>
      <c r="D250" s="216" t="s">
        <v>131</v>
      </c>
      <c r="E250" s="217" t="s">
        <v>850</v>
      </c>
      <c r="F250" s="218" t="s">
        <v>851</v>
      </c>
      <c r="G250" s="219" t="s">
        <v>241</v>
      </c>
      <c r="H250" s="220">
        <v>160.88800000000001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41</v>
      </c>
      <c r="O250" s="88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135</v>
      </c>
      <c r="AT250" s="228" t="s">
        <v>131</v>
      </c>
      <c r="AU250" s="228" t="s">
        <v>86</v>
      </c>
      <c r="AY250" s="14" t="s">
        <v>128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84</v>
      </c>
      <c r="BK250" s="229">
        <f>ROUND(I250*H250,2)</f>
        <v>0</v>
      </c>
      <c r="BL250" s="14" t="s">
        <v>135</v>
      </c>
      <c r="BM250" s="228" t="s">
        <v>1217</v>
      </c>
    </row>
    <row r="251" s="2" customFormat="1" ht="37.8" customHeight="1">
      <c r="A251" s="35"/>
      <c r="B251" s="36"/>
      <c r="C251" s="216" t="s">
        <v>650</v>
      </c>
      <c r="D251" s="216" t="s">
        <v>131</v>
      </c>
      <c r="E251" s="217" t="s">
        <v>854</v>
      </c>
      <c r="F251" s="218" t="s">
        <v>855</v>
      </c>
      <c r="G251" s="219" t="s">
        <v>241</v>
      </c>
      <c r="H251" s="220">
        <v>482.66399999999999</v>
      </c>
      <c r="I251" s="221"/>
      <c r="J251" s="222">
        <f>ROUND(I251*H251,2)</f>
        <v>0</v>
      </c>
      <c r="K251" s="223"/>
      <c r="L251" s="41"/>
      <c r="M251" s="224" t="s">
        <v>1</v>
      </c>
      <c r="N251" s="225" t="s">
        <v>41</v>
      </c>
      <c r="O251" s="88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135</v>
      </c>
      <c r="AT251" s="228" t="s">
        <v>131</v>
      </c>
      <c r="AU251" s="228" t="s">
        <v>86</v>
      </c>
      <c r="AY251" s="14" t="s">
        <v>128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84</v>
      </c>
      <c r="BK251" s="229">
        <f>ROUND(I251*H251,2)</f>
        <v>0</v>
      </c>
      <c r="BL251" s="14" t="s">
        <v>135</v>
      </c>
      <c r="BM251" s="228" t="s">
        <v>1218</v>
      </c>
    </row>
    <row r="252" s="2" customFormat="1" ht="37.8" customHeight="1">
      <c r="A252" s="35"/>
      <c r="B252" s="36"/>
      <c r="C252" s="216" t="s">
        <v>654</v>
      </c>
      <c r="D252" s="216" t="s">
        <v>131</v>
      </c>
      <c r="E252" s="217" t="s">
        <v>858</v>
      </c>
      <c r="F252" s="218" t="s">
        <v>859</v>
      </c>
      <c r="G252" s="219" t="s">
        <v>241</v>
      </c>
      <c r="H252" s="220">
        <v>121.899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41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135</v>
      </c>
      <c r="AT252" s="228" t="s">
        <v>131</v>
      </c>
      <c r="AU252" s="228" t="s">
        <v>86</v>
      </c>
      <c r="AY252" s="14" t="s">
        <v>128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84</v>
      </c>
      <c r="BK252" s="229">
        <f>ROUND(I252*H252,2)</f>
        <v>0</v>
      </c>
      <c r="BL252" s="14" t="s">
        <v>135</v>
      </c>
      <c r="BM252" s="228" t="s">
        <v>1219</v>
      </c>
    </row>
    <row r="253" s="2" customFormat="1" ht="37.8" customHeight="1">
      <c r="A253" s="35"/>
      <c r="B253" s="36"/>
      <c r="C253" s="216" t="s">
        <v>659</v>
      </c>
      <c r="D253" s="216" t="s">
        <v>131</v>
      </c>
      <c r="E253" s="217" t="s">
        <v>862</v>
      </c>
      <c r="F253" s="218" t="s">
        <v>855</v>
      </c>
      <c r="G253" s="219" t="s">
        <v>241</v>
      </c>
      <c r="H253" s="220">
        <v>243.798</v>
      </c>
      <c r="I253" s="221"/>
      <c r="J253" s="222">
        <f>ROUND(I253*H253,2)</f>
        <v>0</v>
      </c>
      <c r="K253" s="223"/>
      <c r="L253" s="41"/>
      <c r="M253" s="224" t="s">
        <v>1</v>
      </c>
      <c r="N253" s="225" t="s">
        <v>41</v>
      </c>
      <c r="O253" s="88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135</v>
      </c>
      <c r="AT253" s="228" t="s">
        <v>131</v>
      </c>
      <c r="AU253" s="228" t="s">
        <v>86</v>
      </c>
      <c r="AY253" s="14" t="s">
        <v>128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84</v>
      </c>
      <c r="BK253" s="229">
        <f>ROUND(I253*H253,2)</f>
        <v>0</v>
      </c>
      <c r="BL253" s="14" t="s">
        <v>135</v>
      </c>
      <c r="BM253" s="228" t="s">
        <v>1220</v>
      </c>
    </row>
    <row r="254" s="2" customFormat="1" ht="44.25" customHeight="1">
      <c r="A254" s="35"/>
      <c r="B254" s="36"/>
      <c r="C254" s="216" t="s">
        <v>663</v>
      </c>
      <c r="D254" s="216" t="s">
        <v>131</v>
      </c>
      <c r="E254" s="217" t="s">
        <v>865</v>
      </c>
      <c r="F254" s="218" t="s">
        <v>866</v>
      </c>
      <c r="G254" s="219" t="s">
        <v>241</v>
      </c>
      <c r="H254" s="220">
        <v>160.88800000000001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41</v>
      </c>
      <c r="O254" s="88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135</v>
      </c>
      <c r="AT254" s="228" t="s">
        <v>131</v>
      </c>
      <c r="AU254" s="228" t="s">
        <v>86</v>
      </c>
      <c r="AY254" s="14" t="s">
        <v>128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84</v>
      </c>
      <c r="BK254" s="229">
        <f>ROUND(I254*H254,2)</f>
        <v>0</v>
      </c>
      <c r="BL254" s="14" t="s">
        <v>135</v>
      </c>
      <c r="BM254" s="228" t="s">
        <v>1221</v>
      </c>
    </row>
    <row r="255" s="2" customFormat="1" ht="16.5" customHeight="1">
      <c r="A255" s="35"/>
      <c r="B255" s="36"/>
      <c r="C255" s="216" t="s">
        <v>667</v>
      </c>
      <c r="D255" s="216" t="s">
        <v>131</v>
      </c>
      <c r="E255" s="217" t="s">
        <v>869</v>
      </c>
      <c r="F255" s="218" t="s">
        <v>870</v>
      </c>
      <c r="G255" s="219" t="s">
        <v>241</v>
      </c>
      <c r="H255" s="220">
        <v>35.536000000000001</v>
      </c>
      <c r="I255" s="221"/>
      <c r="J255" s="222">
        <f>ROUND(I255*H255,2)</f>
        <v>0</v>
      </c>
      <c r="K255" s="223"/>
      <c r="L255" s="41"/>
      <c r="M255" s="224" t="s">
        <v>1</v>
      </c>
      <c r="N255" s="225" t="s">
        <v>41</v>
      </c>
      <c r="O255" s="88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135</v>
      </c>
      <c r="AT255" s="228" t="s">
        <v>131</v>
      </c>
      <c r="AU255" s="228" t="s">
        <v>86</v>
      </c>
      <c r="AY255" s="14" t="s">
        <v>128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84</v>
      </c>
      <c r="BK255" s="229">
        <f>ROUND(I255*H255,2)</f>
        <v>0</v>
      </c>
      <c r="BL255" s="14" t="s">
        <v>135</v>
      </c>
      <c r="BM255" s="228" t="s">
        <v>1222</v>
      </c>
    </row>
    <row r="256" s="12" customFormat="1" ht="22.8" customHeight="1">
      <c r="A256" s="12"/>
      <c r="B256" s="200"/>
      <c r="C256" s="201"/>
      <c r="D256" s="202" t="s">
        <v>75</v>
      </c>
      <c r="E256" s="214" t="s">
        <v>872</v>
      </c>
      <c r="F256" s="214" t="s">
        <v>873</v>
      </c>
      <c r="G256" s="201"/>
      <c r="H256" s="201"/>
      <c r="I256" s="204"/>
      <c r="J256" s="215">
        <f>BK256</f>
        <v>0</v>
      </c>
      <c r="K256" s="201"/>
      <c r="L256" s="206"/>
      <c r="M256" s="207"/>
      <c r="N256" s="208"/>
      <c r="O256" s="208"/>
      <c r="P256" s="209">
        <f>SUM(P257:P258)</f>
        <v>0</v>
      </c>
      <c r="Q256" s="208"/>
      <c r="R256" s="209">
        <f>SUM(R257:R258)</f>
        <v>0</v>
      </c>
      <c r="S256" s="208"/>
      <c r="T256" s="210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1" t="s">
        <v>84</v>
      </c>
      <c r="AT256" s="212" t="s">
        <v>75</v>
      </c>
      <c r="AU256" s="212" t="s">
        <v>84</v>
      </c>
      <c r="AY256" s="211" t="s">
        <v>128</v>
      </c>
      <c r="BK256" s="213">
        <f>SUM(BK257:BK258)</f>
        <v>0</v>
      </c>
    </row>
    <row r="257" s="2" customFormat="1" ht="44.25" customHeight="1">
      <c r="A257" s="35"/>
      <c r="B257" s="36"/>
      <c r="C257" s="216" t="s">
        <v>671</v>
      </c>
      <c r="D257" s="216" t="s">
        <v>131</v>
      </c>
      <c r="E257" s="217" t="s">
        <v>875</v>
      </c>
      <c r="F257" s="218" t="s">
        <v>876</v>
      </c>
      <c r="G257" s="219" t="s">
        <v>241</v>
      </c>
      <c r="H257" s="220">
        <v>249.392</v>
      </c>
      <c r="I257" s="221"/>
      <c r="J257" s="222">
        <f>ROUND(I257*H257,2)</f>
        <v>0</v>
      </c>
      <c r="K257" s="223"/>
      <c r="L257" s="41"/>
      <c r="M257" s="224" t="s">
        <v>1</v>
      </c>
      <c r="N257" s="225" t="s">
        <v>41</v>
      </c>
      <c r="O257" s="88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135</v>
      </c>
      <c r="AT257" s="228" t="s">
        <v>131</v>
      </c>
      <c r="AU257" s="228" t="s">
        <v>86</v>
      </c>
      <c r="AY257" s="14" t="s">
        <v>128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4" t="s">
        <v>84</v>
      </c>
      <c r="BK257" s="229">
        <f>ROUND(I257*H257,2)</f>
        <v>0</v>
      </c>
      <c r="BL257" s="14" t="s">
        <v>135</v>
      </c>
      <c r="BM257" s="228" t="s">
        <v>1223</v>
      </c>
    </row>
    <row r="258" s="2" customFormat="1" ht="55.5" customHeight="1">
      <c r="A258" s="35"/>
      <c r="B258" s="36"/>
      <c r="C258" s="216" t="s">
        <v>675</v>
      </c>
      <c r="D258" s="216" t="s">
        <v>131</v>
      </c>
      <c r="E258" s="217" t="s">
        <v>879</v>
      </c>
      <c r="F258" s="218" t="s">
        <v>880</v>
      </c>
      <c r="G258" s="219" t="s">
        <v>241</v>
      </c>
      <c r="H258" s="220">
        <v>249.392</v>
      </c>
      <c r="I258" s="221"/>
      <c r="J258" s="222">
        <f>ROUND(I258*H258,2)</f>
        <v>0</v>
      </c>
      <c r="K258" s="223"/>
      <c r="L258" s="41"/>
      <c r="M258" s="230" t="s">
        <v>1</v>
      </c>
      <c r="N258" s="231" t="s">
        <v>41</v>
      </c>
      <c r="O258" s="232"/>
      <c r="P258" s="233">
        <f>O258*H258</f>
        <v>0</v>
      </c>
      <c r="Q258" s="233">
        <v>0</v>
      </c>
      <c r="R258" s="233">
        <f>Q258*H258</f>
        <v>0</v>
      </c>
      <c r="S258" s="233">
        <v>0</v>
      </c>
      <c r="T258" s="23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135</v>
      </c>
      <c r="AT258" s="228" t="s">
        <v>131</v>
      </c>
      <c r="AU258" s="228" t="s">
        <v>86</v>
      </c>
      <c r="AY258" s="14" t="s">
        <v>128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84</v>
      </c>
      <c r="BK258" s="229">
        <f>ROUND(I258*H258,2)</f>
        <v>0</v>
      </c>
      <c r="BL258" s="14" t="s">
        <v>135</v>
      </c>
      <c r="BM258" s="228" t="s">
        <v>1224</v>
      </c>
    </row>
    <row r="259" s="2" customFormat="1" ht="6.96" customHeight="1">
      <c r="A259" s="35"/>
      <c r="B259" s="63"/>
      <c r="C259" s="64"/>
      <c r="D259" s="64"/>
      <c r="E259" s="64"/>
      <c r="F259" s="64"/>
      <c r="G259" s="64"/>
      <c r="H259" s="64"/>
      <c r="I259" s="64"/>
      <c r="J259" s="64"/>
      <c r="K259" s="64"/>
      <c r="L259" s="41"/>
      <c r="M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</row>
  </sheetData>
  <sheetProtection sheet="1" autoFilter="0" formatColumns="0" formatRows="0" objects="1" scenarios="1" spinCount="100000" saltValue="8Zy2SJqD3oKFGE3I4zPkwUTAfuGqk9ZOd7fe1K+cRRSTDu5h82jp5owB/1HyOWpmuJKzPxO5E872LZvl4gX/VQ==" hashValue="gX5OsScWp3NYc0q+Zp/a7Y+R4ztl2/LOw3cZHXzZlg/vR9cIK5jJoaUNqyYrzzUjgfJEldhiWpKndQTm9RHI/Q==" algorithmName="SHA-512" password="CA9C"/>
  <autoFilter ref="C128:K25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 - rekonstrukce místní komunikace Čechova - verze 2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1225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1226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1226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ROUND(J130,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ROUND((SUM(BE130:BE246)),  2)</f>
        <v>0</v>
      </c>
      <c r="G33" s="35"/>
      <c r="H33" s="35"/>
      <c r="I33" s="152">
        <v>0.20999999999999999</v>
      </c>
      <c r="J33" s="151">
        <f>ROUND(((SUM(BE130:BE246))*I33),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ROUND((SUM(BF130:BF246)),  2)</f>
        <v>0</v>
      </c>
      <c r="G34" s="35"/>
      <c r="H34" s="35"/>
      <c r="I34" s="152">
        <v>0.12</v>
      </c>
      <c r="J34" s="151">
        <f>ROUND(((SUM(BF130:BF246))*I34),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ROUND((SUM(BG130:BG246)),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ROUND((SUM(BH130:BH246)),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ROUND((SUM(BI130:BI246)),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 - rekonstrukce místní komunikace Čechova - verze 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301 - Kanalizace dešťová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 střed</v>
      </c>
      <c r="G89" s="37"/>
      <c r="H89" s="37"/>
      <c r="I89" s="29" t="s">
        <v>22</v>
      </c>
      <c r="J89" s="76" t="str">
        <f>IF(J12="","",J12)</f>
        <v>12. 2. 2024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J.Košík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J.Košík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103</v>
      </c>
      <c r="D94" s="173"/>
      <c r="E94" s="173"/>
      <c r="F94" s="173"/>
      <c r="G94" s="173"/>
      <c r="H94" s="173"/>
      <c r="I94" s="173"/>
      <c r="J94" s="174" t="s">
        <v>104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105</v>
      </c>
      <c r="D96" s="37"/>
      <c r="E96" s="37"/>
      <c r="F96" s="37"/>
      <c r="G96" s="37"/>
      <c r="H96" s="37"/>
      <c r="I96" s="37"/>
      <c r="J96" s="107">
        <f>J130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106</v>
      </c>
    </row>
    <row r="97" s="9" customFormat="1" ht="24.96" customHeight="1">
      <c r="A97" s="9"/>
      <c r="B97" s="176"/>
      <c r="C97" s="177"/>
      <c r="D97" s="178" t="s">
        <v>1227</v>
      </c>
      <c r="E97" s="179"/>
      <c r="F97" s="179"/>
      <c r="G97" s="179"/>
      <c r="H97" s="179"/>
      <c r="I97" s="179"/>
      <c r="J97" s="180">
        <f>J131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1228</v>
      </c>
      <c r="E98" s="179"/>
      <c r="F98" s="179"/>
      <c r="G98" s="179"/>
      <c r="H98" s="179"/>
      <c r="I98" s="179"/>
      <c r="J98" s="180">
        <f>J165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1229</v>
      </c>
      <c r="E99" s="179"/>
      <c r="F99" s="179"/>
      <c r="G99" s="179"/>
      <c r="H99" s="179"/>
      <c r="I99" s="179"/>
      <c r="J99" s="180">
        <f>J170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1230</v>
      </c>
      <c r="E100" s="179"/>
      <c r="F100" s="179"/>
      <c r="G100" s="179"/>
      <c r="H100" s="179"/>
      <c r="I100" s="179"/>
      <c r="J100" s="180">
        <f>J176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6"/>
      <c r="C101" s="177"/>
      <c r="D101" s="178" t="s">
        <v>1231</v>
      </c>
      <c r="E101" s="179"/>
      <c r="F101" s="179"/>
      <c r="G101" s="179"/>
      <c r="H101" s="179"/>
      <c r="I101" s="179"/>
      <c r="J101" s="180">
        <f>J187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6"/>
      <c r="C102" s="177"/>
      <c r="D102" s="178" t="s">
        <v>1232</v>
      </c>
      <c r="E102" s="179"/>
      <c r="F102" s="179"/>
      <c r="G102" s="179"/>
      <c r="H102" s="179"/>
      <c r="I102" s="179"/>
      <c r="J102" s="180">
        <f>J189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6"/>
      <c r="C103" s="177"/>
      <c r="D103" s="178" t="s">
        <v>1233</v>
      </c>
      <c r="E103" s="179"/>
      <c r="F103" s="179"/>
      <c r="G103" s="179"/>
      <c r="H103" s="179"/>
      <c r="I103" s="179"/>
      <c r="J103" s="180">
        <f>J191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6"/>
      <c r="C104" s="177"/>
      <c r="D104" s="178" t="s">
        <v>1234</v>
      </c>
      <c r="E104" s="179"/>
      <c r="F104" s="179"/>
      <c r="G104" s="179"/>
      <c r="H104" s="179"/>
      <c r="I104" s="179"/>
      <c r="J104" s="180">
        <f>J193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6"/>
      <c r="C105" s="177"/>
      <c r="D105" s="178" t="s">
        <v>1235</v>
      </c>
      <c r="E105" s="179"/>
      <c r="F105" s="179"/>
      <c r="G105" s="179"/>
      <c r="H105" s="179"/>
      <c r="I105" s="179"/>
      <c r="J105" s="180">
        <f>J199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6"/>
      <c r="C106" s="177"/>
      <c r="D106" s="178" t="s">
        <v>1236</v>
      </c>
      <c r="E106" s="179"/>
      <c r="F106" s="179"/>
      <c r="G106" s="179"/>
      <c r="H106" s="179"/>
      <c r="I106" s="179"/>
      <c r="J106" s="180">
        <f>J231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6"/>
      <c r="C107" s="177"/>
      <c r="D107" s="178" t="s">
        <v>1237</v>
      </c>
      <c r="E107" s="179"/>
      <c r="F107" s="179"/>
      <c r="G107" s="179"/>
      <c r="H107" s="179"/>
      <c r="I107" s="179"/>
      <c r="J107" s="180">
        <f>J236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6"/>
      <c r="C108" s="177"/>
      <c r="D108" s="178" t="s">
        <v>1238</v>
      </c>
      <c r="E108" s="179"/>
      <c r="F108" s="179"/>
      <c r="G108" s="179"/>
      <c r="H108" s="179"/>
      <c r="I108" s="179"/>
      <c r="J108" s="180">
        <f>J238</f>
        <v>0</v>
      </c>
      <c r="K108" s="177"/>
      <c r="L108" s="18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6"/>
      <c r="C109" s="177"/>
      <c r="D109" s="178" t="s">
        <v>1239</v>
      </c>
      <c r="E109" s="179"/>
      <c r="F109" s="179"/>
      <c r="G109" s="179"/>
      <c r="H109" s="179"/>
      <c r="I109" s="179"/>
      <c r="J109" s="180">
        <f>J240</f>
        <v>0</v>
      </c>
      <c r="K109" s="177"/>
      <c r="L109" s="18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6"/>
      <c r="C110" s="177"/>
      <c r="D110" s="178" t="s">
        <v>1240</v>
      </c>
      <c r="E110" s="179"/>
      <c r="F110" s="179"/>
      <c r="G110" s="179"/>
      <c r="H110" s="179"/>
      <c r="I110" s="179"/>
      <c r="J110" s="180">
        <f>J246</f>
        <v>0</v>
      </c>
      <c r="K110" s="177"/>
      <c r="L110" s="18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112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71" t="str">
        <f>E7</f>
        <v>Otrokovice - rekonstrukce místní komunikace Čechova - verze 2</v>
      </c>
      <c r="F120" s="29"/>
      <c r="G120" s="29"/>
      <c r="H120" s="29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100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3" t="str">
        <f>E9</f>
        <v>SO 301 - Kanalizace dešťová</v>
      </c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F12</f>
        <v>Otrokovice střed</v>
      </c>
      <c r="G124" s="37"/>
      <c r="H124" s="37"/>
      <c r="I124" s="29" t="s">
        <v>22</v>
      </c>
      <c r="J124" s="76" t="str">
        <f>IF(J12="","",J12)</f>
        <v>12. 2. 2024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7"/>
      <c r="E126" s="37"/>
      <c r="F126" s="24" t="str">
        <f>E15</f>
        <v>Město Otrokovice</v>
      </c>
      <c r="G126" s="37"/>
      <c r="H126" s="37"/>
      <c r="I126" s="29" t="s">
        <v>30</v>
      </c>
      <c r="J126" s="33" t="str">
        <f>E21</f>
        <v>J.Košík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28</v>
      </c>
      <c r="D127" s="37"/>
      <c r="E127" s="37"/>
      <c r="F127" s="24" t="str">
        <f>IF(E18="","",E18)</f>
        <v>Vyplň údaj</v>
      </c>
      <c r="G127" s="37"/>
      <c r="H127" s="37"/>
      <c r="I127" s="29" t="s">
        <v>33</v>
      </c>
      <c r="J127" s="33" t="str">
        <f>E24</f>
        <v>J.Košík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88"/>
      <c r="B129" s="189"/>
      <c r="C129" s="190" t="s">
        <v>113</v>
      </c>
      <c r="D129" s="191" t="s">
        <v>61</v>
      </c>
      <c r="E129" s="191" t="s">
        <v>57</v>
      </c>
      <c r="F129" s="191" t="s">
        <v>58</v>
      </c>
      <c r="G129" s="191" t="s">
        <v>114</v>
      </c>
      <c r="H129" s="191" t="s">
        <v>115</v>
      </c>
      <c r="I129" s="191" t="s">
        <v>116</v>
      </c>
      <c r="J129" s="192" t="s">
        <v>104</v>
      </c>
      <c r="K129" s="193" t="s">
        <v>117</v>
      </c>
      <c r="L129" s="194"/>
      <c r="M129" s="97" t="s">
        <v>1</v>
      </c>
      <c r="N129" s="98" t="s">
        <v>40</v>
      </c>
      <c r="O129" s="98" t="s">
        <v>118</v>
      </c>
      <c r="P129" s="98" t="s">
        <v>119</v>
      </c>
      <c r="Q129" s="98" t="s">
        <v>120</v>
      </c>
      <c r="R129" s="98" t="s">
        <v>121</v>
      </c>
      <c r="S129" s="98" t="s">
        <v>122</v>
      </c>
      <c r="T129" s="99" t="s">
        <v>123</v>
      </c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</row>
    <row r="130" s="2" customFormat="1" ht="22.8" customHeight="1">
      <c r="A130" s="35"/>
      <c r="B130" s="36"/>
      <c r="C130" s="104" t="s">
        <v>124</v>
      </c>
      <c r="D130" s="37"/>
      <c r="E130" s="37"/>
      <c r="F130" s="37"/>
      <c r="G130" s="37"/>
      <c r="H130" s="37"/>
      <c r="I130" s="37"/>
      <c r="J130" s="195">
        <f>BK130</f>
        <v>0</v>
      </c>
      <c r="K130" s="37"/>
      <c r="L130" s="41"/>
      <c r="M130" s="100"/>
      <c r="N130" s="196"/>
      <c r="O130" s="101"/>
      <c r="P130" s="197">
        <f>P131+P165+P170+P176+P187+P189+P191+P193+P199+P231+P236+P238+P240+P246</f>
        <v>0</v>
      </c>
      <c r="Q130" s="101"/>
      <c r="R130" s="197">
        <f>R131+R165+R170+R176+R187+R189+R191+R193+R199+R231+R236+R238+R240+R246</f>
        <v>0</v>
      </c>
      <c r="S130" s="101"/>
      <c r="T130" s="198">
        <f>T131+T165+T170+T176+T187+T189+T191+T193+T199+T231+T236+T238+T240+T246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75</v>
      </c>
      <c r="AU130" s="14" t="s">
        <v>106</v>
      </c>
      <c r="BK130" s="199">
        <f>BK131+BK165+BK170+BK176+BK187+BK189+BK191+BK193+BK199+BK231+BK236+BK238+BK240+BK246</f>
        <v>0</v>
      </c>
    </row>
    <row r="131" s="12" customFormat="1" ht="25.92" customHeight="1">
      <c r="A131" s="12"/>
      <c r="B131" s="200"/>
      <c r="C131" s="201"/>
      <c r="D131" s="202" t="s">
        <v>75</v>
      </c>
      <c r="E131" s="203" t="s">
        <v>84</v>
      </c>
      <c r="F131" s="203" t="s">
        <v>221</v>
      </c>
      <c r="G131" s="201"/>
      <c r="H131" s="201"/>
      <c r="I131" s="204"/>
      <c r="J131" s="205">
        <f>BK131</f>
        <v>0</v>
      </c>
      <c r="K131" s="201"/>
      <c r="L131" s="206"/>
      <c r="M131" s="207"/>
      <c r="N131" s="208"/>
      <c r="O131" s="208"/>
      <c r="P131" s="209">
        <f>SUM(P132:P164)</f>
        <v>0</v>
      </c>
      <c r="Q131" s="208"/>
      <c r="R131" s="209">
        <f>SUM(R132:R164)</f>
        <v>0</v>
      </c>
      <c r="S131" s="208"/>
      <c r="T131" s="210">
        <f>SUM(T132:T164)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84</v>
      </c>
      <c r="AT131" s="212" t="s">
        <v>75</v>
      </c>
      <c r="AU131" s="212" t="s">
        <v>76</v>
      </c>
      <c r="AY131" s="211" t="s">
        <v>128</v>
      </c>
      <c r="BK131" s="213">
        <f>SUM(BK132:BK164)</f>
        <v>0</v>
      </c>
    </row>
    <row r="132" s="2" customFormat="1" ht="24.15" customHeight="1">
      <c r="A132" s="35"/>
      <c r="B132" s="36"/>
      <c r="C132" s="216" t="s">
        <v>84</v>
      </c>
      <c r="D132" s="216" t="s">
        <v>131</v>
      </c>
      <c r="E132" s="217" t="s">
        <v>1241</v>
      </c>
      <c r="F132" s="218" t="s">
        <v>1242</v>
      </c>
      <c r="G132" s="219" t="s">
        <v>1243</v>
      </c>
      <c r="H132" s="220">
        <v>720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135</v>
      </c>
      <c r="AT132" s="228" t="s">
        <v>131</v>
      </c>
      <c r="AU132" s="228" t="s">
        <v>84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135</v>
      </c>
      <c r="BM132" s="228" t="s">
        <v>86</v>
      </c>
    </row>
    <row r="133" s="2" customFormat="1" ht="37.8" customHeight="1">
      <c r="A133" s="35"/>
      <c r="B133" s="36"/>
      <c r="C133" s="216" t="s">
        <v>86</v>
      </c>
      <c r="D133" s="216" t="s">
        <v>131</v>
      </c>
      <c r="E133" s="217" t="s">
        <v>1244</v>
      </c>
      <c r="F133" s="218" t="s">
        <v>1245</v>
      </c>
      <c r="G133" s="219" t="s">
        <v>1246</v>
      </c>
      <c r="H133" s="220">
        <v>30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135</v>
      </c>
      <c r="AT133" s="228" t="s">
        <v>131</v>
      </c>
      <c r="AU133" s="228" t="s">
        <v>84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135</v>
      </c>
      <c r="BM133" s="228" t="s">
        <v>135</v>
      </c>
    </row>
    <row r="134" s="2" customFormat="1" ht="24.15" customHeight="1">
      <c r="A134" s="35"/>
      <c r="B134" s="36"/>
      <c r="C134" s="216" t="s">
        <v>141</v>
      </c>
      <c r="D134" s="216" t="s">
        <v>131</v>
      </c>
      <c r="E134" s="217" t="s">
        <v>1247</v>
      </c>
      <c r="F134" s="218" t="s">
        <v>1248</v>
      </c>
      <c r="G134" s="219" t="s">
        <v>370</v>
      </c>
      <c r="H134" s="220">
        <v>4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135</v>
      </c>
      <c r="AT134" s="228" t="s">
        <v>131</v>
      </c>
      <c r="AU134" s="228" t="s">
        <v>84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135</v>
      </c>
      <c r="BM134" s="228" t="s">
        <v>157</v>
      </c>
    </row>
    <row r="135" s="2" customFormat="1" ht="33" customHeight="1">
      <c r="A135" s="35"/>
      <c r="B135" s="36"/>
      <c r="C135" s="216" t="s">
        <v>135</v>
      </c>
      <c r="D135" s="216" t="s">
        <v>131</v>
      </c>
      <c r="E135" s="217" t="s">
        <v>1249</v>
      </c>
      <c r="F135" s="218" t="s">
        <v>1250</v>
      </c>
      <c r="G135" s="219" t="s">
        <v>370</v>
      </c>
      <c r="H135" s="220">
        <v>4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135</v>
      </c>
      <c r="AT135" s="228" t="s">
        <v>131</v>
      </c>
      <c r="AU135" s="228" t="s">
        <v>84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135</v>
      </c>
      <c r="BM135" s="228" t="s">
        <v>165</v>
      </c>
    </row>
    <row r="136" s="2" customFormat="1" ht="24.15" customHeight="1">
      <c r="A136" s="35"/>
      <c r="B136" s="36"/>
      <c r="C136" s="216" t="s">
        <v>127</v>
      </c>
      <c r="D136" s="216" t="s">
        <v>131</v>
      </c>
      <c r="E136" s="217" t="s">
        <v>1251</v>
      </c>
      <c r="F136" s="218" t="s">
        <v>1252</v>
      </c>
      <c r="G136" s="219" t="s">
        <v>370</v>
      </c>
      <c r="H136" s="220">
        <v>11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135</v>
      </c>
      <c r="AT136" s="228" t="s">
        <v>131</v>
      </c>
      <c r="AU136" s="228" t="s">
        <v>84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135</v>
      </c>
      <c r="BM136" s="228" t="s">
        <v>175</v>
      </c>
    </row>
    <row r="137" s="2" customFormat="1" ht="21.75" customHeight="1">
      <c r="A137" s="35"/>
      <c r="B137" s="36"/>
      <c r="C137" s="216" t="s">
        <v>157</v>
      </c>
      <c r="D137" s="216" t="s">
        <v>131</v>
      </c>
      <c r="E137" s="217" t="s">
        <v>1253</v>
      </c>
      <c r="F137" s="218" t="s">
        <v>1254</v>
      </c>
      <c r="G137" s="219" t="s">
        <v>224</v>
      </c>
      <c r="H137" s="220">
        <v>38.969999999999999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135</v>
      </c>
      <c r="AT137" s="228" t="s">
        <v>131</v>
      </c>
      <c r="AU137" s="228" t="s">
        <v>84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135</v>
      </c>
      <c r="BM137" s="228" t="s">
        <v>8</v>
      </c>
    </row>
    <row r="138" s="2" customFormat="1" ht="33" customHeight="1">
      <c r="A138" s="35"/>
      <c r="B138" s="36"/>
      <c r="C138" s="216" t="s">
        <v>161</v>
      </c>
      <c r="D138" s="216" t="s">
        <v>131</v>
      </c>
      <c r="E138" s="217" t="s">
        <v>1255</v>
      </c>
      <c r="F138" s="218" t="s">
        <v>1256</v>
      </c>
      <c r="G138" s="219" t="s">
        <v>224</v>
      </c>
      <c r="H138" s="220">
        <v>5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135</v>
      </c>
      <c r="AT138" s="228" t="s">
        <v>131</v>
      </c>
      <c r="AU138" s="228" t="s">
        <v>84</v>
      </c>
      <c r="AY138" s="14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135</v>
      </c>
      <c r="BM138" s="228" t="s">
        <v>191</v>
      </c>
    </row>
    <row r="139" s="2" customFormat="1" ht="24.15" customHeight="1">
      <c r="A139" s="35"/>
      <c r="B139" s="36"/>
      <c r="C139" s="216" t="s">
        <v>165</v>
      </c>
      <c r="D139" s="216" t="s">
        <v>131</v>
      </c>
      <c r="E139" s="217" t="s">
        <v>1257</v>
      </c>
      <c r="F139" s="218" t="s">
        <v>1258</v>
      </c>
      <c r="G139" s="219" t="s">
        <v>224</v>
      </c>
      <c r="H139" s="220">
        <v>44.460000000000001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135</v>
      </c>
      <c r="AT139" s="228" t="s">
        <v>131</v>
      </c>
      <c r="AU139" s="228" t="s">
        <v>84</v>
      </c>
      <c r="AY139" s="14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135</v>
      </c>
      <c r="BM139" s="228" t="s">
        <v>201</v>
      </c>
    </row>
    <row r="140" s="2" customFormat="1" ht="24.15" customHeight="1">
      <c r="A140" s="35"/>
      <c r="B140" s="36"/>
      <c r="C140" s="216" t="s">
        <v>169</v>
      </c>
      <c r="D140" s="216" t="s">
        <v>131</v>
      </c>
      <c r="E140" s="217" t="s">
        <v>1259</v>
      </c>
      <c r="F140" s="218" t="s">
        <v>1260</v>
      </c>
      <c r="G140" s="219" t="s">
        <v>224</v>
      </c>
      <c r="H140" s="220">
        <v>379.66399999999999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135</v>
      </c>
      <c r="AT140" s="228" t="s">
        <v>131</v>
      </c>
      <c r="AU140" s="228" t="s">
        <v>84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135</v>
      </c>
      <c r="BM140" s="228" t="s">
        <v>279</v>
      </c>
    </row>
    <row r="141" s="2" customFormat="1" ht="24.15" customHeight="1">
      <c r="A141" s="35"/>
      <c r="B141" s="36"/>
      <c r="C141" s="216" t="s">
        <v>175</v>
      </c>
      <c r="D141" s="216" t="s">
        <v>131</v>
      </c>
      <c r="E141" s="217" t="s">
        <v>1261</v>
      </c>
      <c r="F141" s="218" t="s">
        <v>1262</v>
      </c>
      <c r="G141" s="219" t="s">
        <v>224</v>
      </c>
      <c r="H141" s="220">
        <v>379.66399999999999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135</v>
      </c>
      <c r="AT141" s="228" t="s">
        <v>131</v>
      </c>
      <c r="AU141" s="228" t="s">
        <v>84</v>
      </c>
      <c r="AY141" s="14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135</v>
      </c>
      <c r="BM141" s="228" t="s">
        <v>287</v>
      </c>
    </row>
    <row r="142" s="2" customFormat="1" ht="24.15" customHeight="1">
      <c r="A142" s="35"/>
      <c r="B142" s="36"/>
      <c r="C142" s="216" t="s">
        <v>179</v>
      </c>
      <c r="D142" s="216" t="s">
        <v>131</v>
      </c>
      <c r="E142" s="217" t="s">
        <v>1263</v>
      </c>
      <c r="F142" s="218" t="s">
        <v>1264</v>
      </c>
      <c r="G142" s="219" t="s">
        <v>224</v>
      </c>
      <c r="H142" s="220">
        <v>379.66399999999999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135</v>
      </c>
      <c r="AT142" s="228" t="s">
        <v>131</v>
      </c>
      <c r="AU142" s="228" t="s">
        <v>84</v>
      </c>
      <c r="AY142" s="14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135</v>
      </c>
      <c r="BM142" s="228" t="s">
        <v>294</v>
      </c>
    </row>
    <row r="143" s="2" customFormat="1" ht="24.15" customHeight="1">
      <c r="A143" s="35"/>
      <c r="B143" s="36"/>
      <c r="C143" s="216" t="s">
        <v>8</v>
      </c>
      <c r="D143" s="216" t="s">
        <v>131</v>
      </c>
      <c r="E143" s="217" t="s">
        <v>1265</v>
      </c>
      <c r="F143" s="218" t="s">
        <v>1266</v>
      </c>
      <c r="G143" s="219" t="s">
        <v>224</v>
      </c>
      <c r="H143" s="220">
        <v>189.83199999999999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135</v>
      </c>
      <c r="AT143" s="228" t="s">
        <v>131</v>
      </c>
      <c r="AU143" s="228" t="s">
        <v>84</v>
      </c>
      <c r="AY143" s="14" t="s">
        <v>128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135</v>
      </c>
      <c r="BM143" s="228" t="s">
        <v>303</v>
      </c>
    </row>
    <row r="144" s="2" customFormat="1" ht="24.15" customHeight="1">
      <c r="A144" s="35"/>
      <c r="B144" s="36"/>
      <c r="C144" s="216" t="s">
        <v>186</v>
      </c>
      <c r="D144" s="216" t="s">
        <v>131</v>
      </c>
      <c r="E144" s="217" t="s">
        <v>1267</v>
      </c>
      <c r="F144" s="218" t="s">
        <v>1268</v>
      </c>
      <c r="G144" s="219" t="s">
        <v>224</v>
      </c>
      <c r="H144" s="220">
        <v>189.83199999999999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135</v>
      </c>
      <c r="AT144" s="228" t="s">
        <v>131</v>
      </c>
      <c r="AU144" s="228" t="s">
        <v>84</v>
      </c>
      <c r="AY144" s="14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135</v>
      </c>
      <c r="BM144" s="228" t="s">
        <v>311</v>
      </c>
    </row>
    <row r="145" s="2" customFormat="1" ht="24.15" customHeight="1">
      <c r="A145" s="35"/>
      <c r="B145" s="36"/>
      <c r="C145" s="216" t="s">
        <v>191</v>
      </c>
      <c r="D145" s="216" t="s">
        <v>131</v>
      </c>
      <c r="E145" s="217" t="s">
        <v>1269</v>
      </c>
      <c r="F145" s="218" t="s">
        <v>1270</v>
      </c>
      <c r="G145" s="219" t="s">
        <v>260</v>
      </c>
      <c r="H145" s="220">
        <v>1008.358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135</v>
      </c>
      <c r="AT145" s="228" t="s">
        <v>131</v>
      </c>
      <c r="AU145" s="228" t="s">
        <v>84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135</v>
      </c>
      <c r="BM145" s="228" t="s">
        <v>319</v>
      </c>
    </row>
    <row r="146" s="2" customFormat="1" ht="24.15" customHeight="1">
      <c r="A146" s="35"/>
      <c r="B146" s="36"/>
      <c r="C146" s="216" t="s">
        <v>195</v>
      </c>
      <c r="D146" s="216" t="s">
        <v>131</v>
      </c>
      <c r="E146" s="217" t="s">
        <v>1271</v>
      </c>
      <c r="F146" s="218" t="s">
        <v>1272</v>
      </c>
      <c r="G146" s="219" t="s">
        <v>260</v>
      </c>
      <c r="H146" s="220">
        <v>668.55999999999995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135</v>
      </c>
      <c r="AT146" s="228" t="s">
        <v>131</v>
      </c>
      <c r="AU146" s="228" t="s">
        <v>84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135</v>
      </c>
      <c r="BM146" s="228" t="s">
        <v>327</v>
      </c>
    </row>
    <row r="147" s="2" customFormat="1" ht="24.15" customHeight="1">
      <c r="A147" s="35"/>
      <c r="B147" s="36"/>
      <c r="C147" s="216" t="s">
        <v>201</v>
      </c>
      <c r="D147" s="216" t="s">
        <v>131</v>
      </c>
      <c r="E147" s="217" t="s">
        <v>1273</v>
      </c>
      <c r="F147" s="218" t="s">
        <v>1274</v>
      </c>
      <c r="G147" s="219" t="s">
        <v>260</v>
      </c>
      <c r="H147" s="220">
        <v>1008.358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135</v>
      </c>
      <c r="AT147" s="228" t="s">
        <v>131</v>
      </c>
      <c r="AU147" s="228" t="s">
        <v>84</v>
      </c>
      <c r="AY147" s="14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135</v>
      </c>
      <c r="BM147" s="228" t="s">
        <v>335</v>
      </c>
    </row>
    <row r="148" s="2" customFormat="1" ht="24.15" customHeight="1">
      <c r="A148" s="35"/>
      <c r="B148" s="36"/>
      <c r="C148" s="216" t="s">
        <v>275</v>
      </c>
      <c r="D148" s="216" t="s">
        <v>131</v>
      </c>
      <c r="E148" s="217" t="s">
        <v>1275</v>
      </c>
      <c r="F148" s="218" t="s">
        <v>1276</v>
      </c>
      <c r="G148" s="219" t="s">
        <v>260</v>
      </c>
      <c r="H148" s="220">
        <v>668.55999999999995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135</v>
      </c>
      <c r="AT148" s="228" t="s">
        <v>131</v>
      </c>
      <c r="AU148" s="228" t="s">
        <v>84</v>
      </c>
      <c r="AY148" s="14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135</v>
      </c>
      <c r="BM148" s="228" t="s">
        <v>343</v>
      </c>
    </row>
    <row r="149" s="2" customFormat="1" ht="24.15" customHeight="1">
      <c r="A149" s="35"/>
      <c r="B149" s="36"/>
      <c r="C149" s="216" t="s">
        <v>279</v>
      </c>
      <c r="D149" s="216" t="s">
        <v>131</v>
      </c>
      <c r="E149" s="217" t="s">
        <v>1277</v>
      </c>
      <c r="F149" s="218" t="s">
        <v>1278</v>
      </c>
      <c r="G149" s="219" t="s">
        <v>224</v>
      </c>
      <c r="H149" s="220">
        <v>569.49599999999998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135</v>
      </c>
      <c r="AT149" s="228" t="s">
        <v>131</v>
      </c>
      <c r="AU149" s="228" t="s">
        <v>84</v>
      </c>
      <c r="AY149" s="14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135</v>
      </c>
      <c r="BM149" s="228" t="s">
        <v>351</v>
      </c>
    </row>
    <row r="150" s="2" customFormat="1" ht="24.15" customHeight="1">
      <c r="A150" s="35"/>
      <c r="B150" s="36"/>
      <c r="C150" s="216" t="s">
        <v>283</v>
      </c>
      <c r="D150" s="216" t="s">
        <v>131</v>
      </c>
      <c r="E150" s="217" t="s">
        <v>1279</v>
      </c>
      <c r="F150" s="218" t="s">
        <v>1280</v>
      </c>
      <c r="G150" s="219" t="s">
        <v>224</v>
      </c>
      <c r="H150" s="220">
        <v>527.56500000000005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135</v>
      </c>
      <c r="AT150" s="228" t="s">
        <v>131</v>
      </c>
      <c r="AU150" s="228" t="s">
        <v>84</v>
      </c>
      <c r="AY150" s="14" t="s">
        <v>128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135</v>
      </c>
      <c r="BM150" s="228" t="s">
        <v>359</v>
      </c>
    </row>
    <row r="151" s="2" customFormat="1" ht="24.15" customHeight="1">
      <c r="A151" s="35"/>
      <c r="B151" s="36"/>
      <c r="C151" s="216" t="s">
        <v>287</v>
      </c>
      <c r="D151" s="216" t="s">
        <v>131</v>
      </c>
      <c r="E151" s="217" t="s">
        <v>1281</v>
      </c>
      <c r="F151" s="218" t="s">
        <v>1282</v>
      </c>
      <c r="G151" s="219" t="s">
        <v>224</v>
      </c>
      <c r="H151" s="220">
        <v>611.33299999999997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135</v>
      </c>
      <c r="AT151" s="228" t="s">
        <v>131</v>
      </c>
      <c r="AU151" s="228" t="s">
        <v>84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135</v>
      </c>
      <c r="BM151" s="228" t="s">
        <v>367</v>
      </c>
    </row>
    <row r="152" s="2" customFormat="1" ht="24.15" customHeight="1">
      <c r="A152" s="35"/>
      <c r="B152" s="36"/>
      <c r="C152" s="216" t="s">
        <v>7</v>
      </c>
      <c r="D152" s="216" t="s">
        <v>131</v>
      </c>
      <c r="E152" s="217" t="s">
        <v>1283</v>
      </c>
      <c r="F152" s="218" t="s">
        <v>1284</v>
      </c>
      <c r="G152" s="219" t="s">
        <v>224</v>
      </c>
      <c r="H152" s="220">
        <v>220.66300000000001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135</v>
      </c>
      <c r="AT152" s="228" t="s">
        <v>131</v>
      </c>
      <c r="AU152" s="228" t="s">
        <v>84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135</v>
      </c>
      <c r="BM152" s="228" t="s">
        <v>376</v>
      </c>
    </row>
    <row r="153" s="2" customFormat="1" ht="24.15" customHeight="1">
      <c r="A153" s="35"/>
      <c r="B153" s="36"/>
      <c r="C153" s="216" t="s">
        <v>294</v>
      </c>
      <c r="D153" s="216" t="s">
        <v>131</v>
      </c>
      <c r="E153" s="217" t="s">
        <v>1285</v>
      </c>
      <c r="F153" s="218" t="s">
        <v>1286</v>
      </c>
      <c r="G153" s="219" t="s">
        <v>260</v>
      </c>
      <c r="H153" s="220">
        <v>259.80000000000001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135</v>
      </c>
      <c r="AT153" s="228" t="s">
        <v>131</v>
      </c>
      <c r="AU153" s="228" t="s">
        <v>84</v>
      </c>
      <c r="AY153" s="14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135</v>
      </c>
      <c r="BM153" s="228" t="s">
        <v>384</v>
      </c>
    </row>
    <row r="154" s="2" customFormat="1" ht="33" customHeight="1">
      <c r="A154" s="35"/>
      <c r="B154" s="36"/>
      <c r="C154" s="216" t="s">
        <v>299</v>
      </c>
      <c r="D154" s="216" t="s">
        <v>131</v>
      </c>
      <c r="E154" s="217" t="s">
        <v>1287</v>
      </c>
      <c r="F154" s="218" t="s">
        <v>1288</v>
      </c>
      <c r="G154" s="219" t="s">
        <v>260</v>
      </c>
      <c r="H154" s="220">
        <v>259.80000000000001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135</v>
      </c>
      <c r="AT154" s="228" t="s">
        <v>131</v>
      </c>
      <c r="AU154" s="228" t="s">
        <v>84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135</v>
      </c>
      <c r="BM154" s="228" t="s">
        <v>392</v>
      </c>
    </row>
    <row r="155" s="2" customFormat="1" ht="24.15" customHeight="1">
      <c r="A155" s="35"/>
      <c r="B155" s="36"/>
      <c r="C155" s="216" t="s">
        <v>303</v>
      </c>
      <c r="D155" s="216" t="s">
        <v>131</v>
      </c>
      <c r="E155" s="217" t="s">
        <v>1289</v>
      </c>
      <c r="F155" s="218" t="s">
        <v>1290</v>
      </c>
      <c r="G155" s="219" t="s">
        <v>260</v>
      </c>
      <c r="H155" s="220">
        <v>779.39999999999998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135</v>
      </c>
      <c r="AT155" s="228" t="s">
        <v>131</v>
      </c>
      <c r="AU155" s="228" t="s">
        <v>84</v>
      </c>
      <c r="AY155" s="14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135</v>
      </c>
      <c r="BM155" s="228" t="s">
        <v>400</v>
      </c>
    </row>
    <row r="156" s="2" customFormat="1" ht="24.15" customHeight="1">
      <c r="A156" s="35"/>
      <c r="B156" s="36"/>
      <c r="C156" s="216" t="s">
        <v>307</v>
      </c>
      <c r="D156" s="216" t="s">
        <v>131</v>
      </c>
      <c r="E156" s="217" t="s">
        <v>1291</v>
      </c>
      <c r="F156" s="218" t="s">
        <v>1292</v>
      </c>
      <c r="G156" s="219" t="s">
        <v>260</v>
      </c>
      <c r="H156" s="220">
        <v>779.39999999999998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135</v>
      </c>
      <c r="AT156" s="228" t="s">
        <v>131</v>
      </c>
      <c r="AU156" s="228" t="s">
        <v>84</v>
      </c>
      <c r="AY156" s="14" t="s">
        <v>128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135</v>
      </c>
      <c r="BM156" s="228" t="s">
        <v>408</v>
      </c>
    </row>
    <row r="157" s="2" customFormat="1" ht="21.75" customHeight="1">
      <c r="A157" s="35"/>
      <c r="B157" s="36"/>
      <c r="C157" s="216" t="s">
        <v>311</v>
      </c>
      <c r="D157" s="216" t="s">
        <v>131</v>
      </c>
      <c r="E157" s="217" t="s">
        <v>1293</v>
      </c>
      <c r="F157" s="218" t="s">
        <v>1294</v>
      </c>
      <c r="G157" s="219" t="s">
        <v>260</v>
      </c>
      <c r="H157" s="220">
        <v>779.39999999999998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135</v>
      </c>
      <c r="AT157" s="228" t="s">
        <v>131</v>
      </c>
      <c r="AU157" s="228" t="s">
        <v>84</v>
      </c>
      <c r="AY157" s="14" t="s">
        <v>128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135</v>
      </c>
      <c r="BM157" s="228" t="s">
        <v>417</v>
      </c>
    </row>
    <row r="158" s="2" customFormat="1" ht="21.75" customHeight="1">
      <c r="A158" s="35"/>
      <c r="B158" s="36"/>
      <c r="C158" s="216" t="s">
        <v>315</v>
      </c>
      <c r="D158" s="216" t="s">
        <v>131</v>
      </c>
      <c r="E158" s="217" t="s">
        <v>1295</v>
      </c>
      <c r="F158" s="218" t="s">
        <v>1296</v>
      </c>
      <c r="G158" s="219" t="s">
        <v>260</v>
      </c>
      <c r="H158" s="220">
        <v>779.39999999999998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135</v>
      </c>
      <c r="AT158" s="228" t="s">
        <v>131</v>
      </c>
      <c r="AU158" s="228" t="s">
        <v>84</v>
      </c>
      <c r="AY158" s="14" t="s">
        <v>128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135</v>
      </c>
      <c r="BM158" s="228" t="s">
        <v>425</v>
      </c>
    </row>
    <row r="159" s="2" customFormat="1" ht="24.15" customHeight="1">
      <c r="A159" s="35"/>
      <c r="B159" s="36"/>
      <c r="C159" s="216" t="s">
        <v>319</v>
      </c>
      <c r="D159" s="216" t="s">
        <v>131</v>
      </c>
      <c r="E159" s="217" t="s">
        <v>1297</v>
      </c>
      <c r="F159" s="218" t="s">
        <v>1298</v>
      </c>
      <c r="G159" s="219" t="s">
        <v>224</v>
      </c>
      <c r="H159" s="220">
        <v>527.56500000000005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135</v>
      </c>
      <c r="AT159" s="228" t="s">
        <v>131</v>
      </c>
      <c r="AU159" s="228" t="s">
        <v>84</v>
      </c>
      <c r="AY159" s="14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135</v>
      </c>
      <c r="BM159" s="228" t="s">
        <v>433</v>
      </c>
    </row>
    <row r="160" s="2" customFormat="1" ht="16.5" customHeight="1">
      <c r="A160" s="35"/>
      <c r="B160" s="36"/>
      <c r="C160" s="216" t="s">
        <v>323</v>
      </c>
      <c r="D160" s="216" t="s">
        <v>131</v>
      </c>
      <c r="E160" s="217" t="s">
        <v>1299</v>
      </c>
      <c r="F160" s="218" t="s">
        <v>1300</v>
      </c>
      <c r="G160" s="219" t="s">
        <v>297</v>
      </c>
      <c r="H160" s="220">
        <v>10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135</v>
      </c>
      <c r="AT160" s="228" t="s">
        <v>131</v>
      </c>
      <c r="AU160" s="228" t="s">
        <v>84</v>
      </c>
      <c r="AY160" s="14" t="s">
        <v>128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135</v>
      </c>
      <c r="BM160" s="228" t="s">
        <v>441</v>
      </c>
    </row>
    <row r="161" s="2" customFormat="1" ht="16.5" customHeight="1">
      <c r="A161" s="35"/>
      <c r="B161" s="36"/>
      <c r="C161" s="216" t="s">
        <v>327</v>
      </c>
      <c r="D161" s="216" t="s">
        <v>131</v>
      </c>
      <c r="E161" s="217" t="s">
        <v>1301</v>
      </c>
      <c r="F161" s="218" t="s">
        <v>1302</v>
      </c>
      <c r="G161" s="219" t="s">
        <v>297</v>
      </c>
      <c r="H161" s="220">
        <v>10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135</v>
      </c>
      <c r="AT161" s="228" t="s">
        <v>131</v>
      </c>
      <c r="AU161" s="228" t="s">
        <v>84</v>
      </c>
      <c r="AY161" s="14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135</v>
      </c>
      <c r="BM161" s="228" t="s">
        <v>450</v>
      </c>
    </row>
    <row r="162" s="2" customFormat="1" ht="16.5" customHeight="1">
      <c r="A162" s="35"/>
      <c r="B162" s="36"/>
      <c r="C162" s="235" t="s">
        <v>331</v>
      </c>
      <c r="D162" s="235" t="s">
        <v>238</v>
      </c>
      <c r="E162" s="236" t="s">
        <v>1303</v>
      </c>
      <c r="F162" s="237" t="s">
        <v>1304</v>
      </c>
      <c r="G162" s="238" t="s">
        <v>448</v>
      </c>
      <c r="H162" s="239">
        <v>7.7939999999999996</v>
      </c>
      <c r="I162" s="240"/>
      <c r="J162" s="241">
        <f>ROUND(I162*H162,2)</f>
        <v>0</v>
      </c>
      <c r="K162" s="242"/>
      <c r="L162" s="243"/>
      <c r="M162" s="244" t="s">
        <v>1</v>
      </c>
      <c r="N162" s="24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165</v>
      </c>
      <c r="AT162" s="228" t="s">
        <v>238</v>
      </c>
      <c r="AU162" s="228" t="s">
        <v>84</v>
      </c>
      <c r="AY162" s="14" t="s">
        <v>128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135</v>
      </c>
      <c r="BM162" s="228" t="s">
        <v>458</v>
      </c>
    </row>
    <row r="163" s="2" customFormat="1" ht="24.15" customHeight="1">
      <c r="A163" s="35"/>
      <c r="B163" s="36"/>
      <c r="C163" s="235" t="s">
        <v>335</v>
      </c>
      <c r="D163" s="235" t="s">
        <v>238</v>
      </c>
      <c r="E163" s="236" t="s">
        <v>1305</v>
      </c>
      <c r="F163" s="237" t="s">
        <v>1306</v>
      </c>
      <c r="G163" s="238" t="s">
        <v>241</v>
      </c>
      <c r="H163" s="239">
        <v>441.32600000000002</v>
      </c>
      <c r="I163" s="240"/>
      <c r="J163" s="241">
        <f>ROUND(I163*H163,2)</f>
        <v>0</v>
      </c>
      <c r="K163" s="242"/>
      <c r="L163" s="243"/>
      <c r="M163" s="244" t="s">
        <v>1</v>
      </c>
      <c r="N163" s="24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165</v>
      </c>
      <c r="AT163" s="228" t="s">
        <v>238</v>
      </c>
      <c r="AU163" s="228" t="s">
        <v>84</v>
      </c>
      <c r="AY163" s="14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135</v>
      </c>
      <c r="BM163" s="228" t="s">
        <v>466</v>
      </c>
    </row>
    <row r="164" s="2" customFormat="1" ht="21.75" customHeight="1">
      <c r="A164" s="35"/>
      <c r="B164" s="36"/>
      <c r="C164" s="235" t="s">
        <v>339</v>
      </c>
      <c r="D164" s="235" t="s">
        <v>238</v>
      </c>
      <c r="E164" s="236" t="s">
        <v>1307</v>
      </c>
      <c r="F164" s="237" t="s">
        <v>1308</v>
      </c>
      <c r="G164" s="238" t="s">
        <v>241</v>
      </c>
      <c r="H164" s="239">
        <v>379.47000000000003</v>
      </c>
      <c r="I164" s="240"/>
      <c r="J164" s="241">
        <f>ROUND(I164*H164,2)</f>
        <v>0</v>
      </c>
      <c r="K164" s="242"/>
      <c r="L164" s="243"/>
      <c r="M164" s="244" t="s">
        <v>1</v>
      </c>
      <c r="N164" s="24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165</v>
      </c>
      <c r="AT164" s="228" t="s">
        <v>238</v>
      </c>
      <c r="AU164" s="228" t="s">
        <v>84</v>
      </c>
      <c r="AY164" s="14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135</v>
      </c>
      <c r="BM164" s="228" t="s">
        <v>474</v>
      </c>
    </row>
    <row r="165" s="12" customFormat="1" ht="25.92" customHeight="1">
      <c r="A165" s="12"/>
      <c r="B165" s="200"/>
      <c r="C165" s="201"/>
      <c r="D165" s="202" t="s">
        <v>75</v>
      </c>
      <c r="E165" s="203" t="s">
        <v>179</v>
      </c>
      <c r="F165" s="203" t="s">
        <v>274</v>
      </c>
      <c r="G165" s="201"/>
      <c r="H165" s="201"/>
      <c r="I165" s="204"/>
      <c r="J165" s="205">
        <f>BK165</f>
        <v>0</v>
      </c>
      <c r="K165" s="201"/>
      <c r="L165" s="206"/>
      <c r="M165" s="207"/>
      <c r="N165" s="208"/>
      <c r="O165" s="208"/>
      <c r="P165" s="209">
        <f>SUM(P166:P169)</f>
        <v>0</v>
      </c>
      <c r="Q165" s="208"/>
      <c r="R165" s="209">
        <f>SUM(R166:R169)</f>
        <v>0</v>
      </c>
      <c r="S165" s="208"/>
      <c r="T165" s="210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84</v>
      </c>
      <c r="AT165" s="212" t="s">
        <v>75</v>
      </c>
      <c r="AU165" s="212" t="s">
        <v>76</v>
      </c>
      <c r="AY165" s="211" t="s">
        <v>128</v>
      </c>
      <c r="BK165" s="213">
        <f>SUM(BK166:BK169)</f>
        <v>0</v>
      </c>
    </row>
    <row r="166" s="2" customFormat="1" ht="33" customHeight="1">
      <c r="A166" s="35"/>
      <c r="B166" s="36"/>
      <c r="C166" s="216" t="s">
        <v>343</v>
      </c>
      <c r="D166" s="216" t="s">
        <v>131</v>
      </c>
      <c r="E166" s="217" t="s">
        <v>1309</v>
      </c>
      <c r="F166" s="218" t="s">
        <v>1310</v>
      </c>
      <c r="G166" s="219" t="s">
        <v>260</v>
      </c>
      <c r="H166" s="220">
        <v>180.69999999999999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135</v>
      </c>
      <c r="AT166" s="228" t="s">
        <v>131</v>
      </c>
      <c r="AU166" s="228" t="s">
        <v>84</v>
      </c>
      <c r="AY166" s="14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135</v>
      </c>
      <c r="BM166" s="228" t="s">
        <v>482</v>
      </c>
    </row>
    <row r="167" s="2" customFormat="1" ht="37.8" customHeight="1">
      <c r="A167" s="35"/>
      <c r="B167" s="36"/>
      <c r="C167" s="216" t="s">
        <v>347</v>
      </c>
      <c r="D167" s="216" t="s">
        <v>131</v>
      </c>
      <c r="E167" s="217" t="s">
        <v>1311</v>
      </c>
      <c r="F167" s="218" t="s">
        <v>1312</v>
      </c>
      <c r="G167" s="219" t="s">
        <v>260</v>
      </c>
      <c r="H167" s="220">
        <v>180.69999999999999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135</v>
      </c>
      <c r="AT167" s="228" t="s">
        <v>131</v>
      </c>
      <c r="AU167" s="228" t="s">
        <v>84</v>
      </c>
      <c r="AY167" s="14" t="s">
        <v>128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135</v>
      </c>
      <c r="BM167" s="228" t="s">
        <v>490</v>
      </c>
    </row>
    <row r="168" s="2" customFormat="1" ht="33" customHeight="1">
      <c r="A168" s="35"/>
      <c r="B168" s="36"/>
      <c r="C168" s="216" t="s">
        <v>351</v>
      </c>
      <c r="D168" s="216" t="s">
        <v>131</v>
      </c>
      <c r="E168" s="217" t="s">
        <v>1313</v>
      </c>
      <c r="F168" s="218" t="s">
        <v>1314</v>
      </c>
      <c r="G168" s="219" t="s">
        <v>260</v>
      </c>
      <c r="H168" s="220">
        <v>180.69999999999999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135</v>
      </c>
      <c r="AT168" s="228" t="s">
        <v>131</v>
      </c>
      <c r="AU168" s="228" t="s">
        <v>84</v>
      </c>
      <c r="AY168" s="14" t="s">
        <v>128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135</v>
      </c>
      <c r="BM168" s="228" t="s">
        <v>498</v>
      </c>
    </row>
    <row r="169" s="2" customFormat="1" ht="21.75" customHeight="1">
      <c r="A169" s="35"/>
      <c r="B169" s="36"/>
      <c r="C169" s="216" t="s">
        <v>355</v>
      </c>
      <c r="D169" s="216" t="s">
        <v>131</v>
      </c>
      <c r="E169" s="217" t="s">
        <v>1315</v>
      </c>
      <c r="F169" s="218" t="s">
        <v>1316</v>
      </c>
      <c r="G169" s="219" t="s">
        <v>370</v>
      </c>
      <c r="H169" s="220">
        <v>34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135</v>
      </c>
      <c r="AT169" s="228" t="s">
        <v>131</v>
      </c>
      <c r="AU169" s="228" t="s">
        <v>84</v>
      </c>
      <c r="AY169" s="14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135</v>
      </c>
      <c r="BM169" s="228" t="s">
        <v>506</v>
      </c>
    </row>
    <row r="170" s="12" customFormat="1" ht="25.92" customHeight="1">
      <c r="A170" s="12"/>
      <c r="B170" s="200"/>
      <c r="C170" s="201"/>
      <c r="D170" s="202" t="s">
        <v>75</v>
      </c>
      <c r="E170" s="203" t="s">
        <v>86</v>
      </c>
      <c r="F170" s="203" t="s">
        <v>1317</v>
      </c>
      <c r="G170" s="201"/>
      <c r="H170" s="201"/>
      <c r="I170" s="204"/>
      <c r="J170" s="205">
        <f>BK170</f>
        <v>0</v>
      </c>
      <c r="K170" s="201"/>
      <c r="L170" s="206"/>
      <c r="M170" s="207"/>
      <c r="N170" s="208"/>
      <c r="O170" s="208"/>
      <c r="P170" s="209">
        <f>SUM(P171:P175)</f>
        <v>0</v>
      </c>
      <c r="Q170" s="208"/>
      <c r="R170" s="209">
        <f>SUM(R171:R175)</f>
        <v>0</v>
      </c>
      <c r="S170" s="208"/>
      <c r="T170" s="210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84</v>
      </c>
      <c r="AT170" s="212" t="s">
        <v>75</v>
      </c>
      <c r="AU170" s="212" t="s">
        <v>76</v>
      </c>
      <c r="AY170" s="211" t="s">
        <v>128</v>
      </c>
      <c r="BK170" s="213">
        <f>SUM(BK171:BK175)</f>
        <v>0</v>
      </c>
    </row>
    <row r="171" s="2" customFormat="1" ht="16.5" customHeight="1">
      <c r="A171" s="35"/>
      <c r="B171" s="36"/>
      <c r="C171" s="216" t="s">
        <v>359</v>
      </c>
      <c r="D171" s="216" t="s">
        <v>131</v>
      </c>
      <c r="E171" s="217" t="s">
        <v>1318</v>
      </c>
      <c r="F171" s="218" t="s">
        <v>1319</v>
      </c>
      <c r="G171" s="219" t="s">
        <v>224</v>
      </c>
      <c r="H171" s="220">
        <v>6.6079999999999997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135</v>
      </c>
      <c r="AT171" s="228" t="s">
        <v>131</v>
      </c>
      <c r="AU171" s="228" t="s">
        <v>84</v>
      </c>
      <c r="AY171" s="14" t="s">
        <v>128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135</v>
      </c>
      <c r="BM171" s="228" t="s">
        <v>514</v>
      </c>
    </row>
    <row r="172" s="2" customFormat="1" ht="16.5" customHeight="1">
      <c r="A172" s="35"/>
      <c r="B172" s="36"/>
      <c r="C172" s="216" t="s">
        <v>363</v>
      </c>
      <c r="D172" s="216" t="s">
        <v>131</v>
      </c>
      <c r="E172" s="217" t="s">
        <v>1320</v>
      </c>
      <c r="F172" s="218" t="s">
        <v>1321</v>
      </c>
      <c r="G172" s="219" t="s">
        <v>224</v>
      </c>
      <c r="H172" s="220">
        <v>9.9109999999999996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135</v>
      </c>
      <c r="AT172" s="228" t="s">
        <v>131</v>
      </c>
      <c r="AU172" s="228" t="s">
        <v>84</v>
      </c>
      <c r="AY172" s="14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135</v>
      </c>
      <c r="BM172" s="228" t="s">
        <v>522</v>
      </c>
    </row>
    <row r="173" s="2" customFormat="1" ht="24.15" customHeight="1">
      <c r="A173" s="35"/>
      <c r="B173" s="36"/>
      <c r="C173" s="216" t="s">
        <v>367</v>
      </c>
      <c r="D173" s="216" t="s">
        <v>131</v>
      </c>
      <c r="E173" s="217" t="s">
        <v>1322</v>
      </c>
      <c r="F173" s="218" t="s">
        <v>1323</v>
      </c>
      <c r="G173" s="219" t="s">
        <v>370</v>
      </c>
      <c r="H173" s="220">
        <v>440.5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135</v>
      </c>
      <c r="AT173" s="228" t="s">
        <v>131</v>
      </c>
      <c r="AU173" s="228" t="s">
        <v>84</v>
      </c>
      <c r="AY173" s="14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135</v>
      </c>
      <c r="BM173" s="228" t="s">
        <v>531</v>
      </c>
    </row>
    <row r="174" s="2" customFormat="1" ht="21.75" customHeight="1">
      <c r="A174" s="35"/>
      <c r="B174" s="36"/>
      <c r="C174" s="216" t="s">
        <v>372</v>
      </c>
      <c r="D174" s="216" t="s">
        <v>131</v>
      </c>
      <c r="E174" s="217" t="s">
        <v>1324</v>
      </c>
      <c r="F174" s="218" t="s">
        <v>1325</v>
      </c>
      <c r="G174" s="219" t="s">
        <v>224</v>
      </c>
      <c r="H174" s="220">
        <v>5.8559999999999999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135</v>
      </c>
      <c r="AT174" s="228" t="s">
        <v>131</v>
      </c>
      <c r="AU174" s="228" t="s">
        <v>84</v>
      </c>
      <c r="AY174" s="14" t="s">
        <v>128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135</v>
      </c>
      <c r="BM174" s="228" t="s">
        <v>539</v>
      </c>
    </row>
    <row r="175" s="2" customFormat="1" ht="44.25" customHeight="1">
      <c r="A175" s="35"/>
      <c r="B175" s="36"/>
      <c r="C175" s="235" t="s">
        <v>376</v>
      </c>
      <c r="D175" s="235" t="s">
        <v>238</v>
      </c>
      <c r="E175" s="236" t="s">
        <v>1326</v>
      </c>
      <c r="F175" s="237" t="s">
        <v>1327</v>
      </c>
      <c r="G175" s="238" t="s">
        <v>370</v>
      </c>
      <c r="H175" s="239">
        <v>447.108</v>
      </c>
      <c r="I175" s="240"/>
      <c r="J175" s="241">
        <f>ROUND(I175*H175,2)</f>
        <v>0</v>
      </c>
      <c r="K175" s="242"/>
      <c r="L175" s="243"/>
      <c r="M175" s="244" t="s">
        <v>1</v>
      </c>
      <c r="N175" s="245" t="s">
        <v>41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165</v>
      </c>
      <c r="AT175" s="228" t="s">
        <v>238</v>
      </c>
      <c r="AU175" s="228" t="s">
        <v>84</v>
      </c>
      <c r="AY175" s="14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135</v>
      </c>
      <c r="BM175" s="228" t="s">
        <v>548</v>
      </c>
    </row>
    <row r="176" s="12" customFormat="1" ht="25.92" customHeight="1">
      <c r="A176" s="12"/>
      <c r="B176" s="200"/>
      <c r="C176" s="201"/>
      <c r="D176" s="202" t="s">
        <v>75</v>
      </c>
      <c r="E176" s="203" t="s">
        <v>388</v>
      </c>
      <c r="F176" s="203" t="s">
        <v>1328</v>
      </c>
      <c r="G176" s="201"/>
      <c r="H176" s="201"/>
      <c r="I176" s="204"/>
      <c r="J176" s="205">
        <f>BK176</f>
        <v>0</v>
      </c>
      <c r="K176" s="201"/>
      <c r="L176" s="206"/>
      <c r="M176" s="207"/>
      <c r="N176" s="208"/>
      <c r="O176" s="208"/>
      <c r="P176" s="209">
        <f>SUM(P177:P186)</f>
        <v>0</v>
      </c>
      <c r="Q176" s="208"/>
      <c r="R176" s="209">
        <f>SUM(R177:R186)</f>
        <v>0</v>
      </c>
      <c r="S176" s="208"/>
      <c r="T176" s="210">
        <f>SUM(T177:T186)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84</v>
      </c>
      <c r="AT176" s="212" t="s">
        <v>75</v>
      </c>
      <c r="AU176" s="212" t="s">
        <v>76</v>
      </c>
      <c r="AY176" s="211" t="s">
        <v>128</v>
      </c>
      <c r="BK176" s="213">
        <f>SUM(BK177:BK186)</f>
        <v>0</v>
      </c>
    </row>
    <row r="177" s="2" customFormat="1" ht="24.15" customHeight="1">
      <c r="A177" s="35"/>
      <c r="B177" s="36"/>
      <c r="C177" s="216" t="s">
        <v>380</v>
      </c>
      <c r="D177" s="216" t="s">
        <v>131</v>
      </c>
      <c r="E177" s="217" t="s">
        <v>1329</v>
      </c>
      <c r="F177" s="218" t="s">
        <v>1330</v>
      </c>
      <c r="G177" s="219" t="s">
        <v>224</v>
      </c>
      <c r="H177" s="220">
        <v>66.075000000000003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135</v>
      </c>
      <c r="AT177" s="228" t="s">
        <v>131</v>
      </c>
      <c r="AU177" s="228" t="s">
        <v>84</v>
      </c>
      <c r="AY177" s="14" t="s">
        <v>128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135</v>
      </c>
      <c r="BM177" s="228" t="s">
        <v>556</v>
      </c>
    </row>
    <row r="178" s="2" customFormat="1" ht="33" customHeight="1">
      <c r="A178" s="35"/>
      <c r="B178" s="36"/>
      <c r="C178" s="216" t="s">
        <v>384</v>
      </c>
      <c r="D178" s="216" t="s">
        <v>131</v>
      </c>
      <c r="E178" s="217" t="s">
        <v>1331</v>
      </c>
      <c r="F178" s="218" t="s">
        <v>1332</v>
      </c>
      <c r="G178" s="219" t="s">
        <v>297</v>
      </c>
      <c r="H178" s="220">
        <v>21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135</v>
      </c>
      <c r="AT178" s="228" t="s">
        <v>131</v>
      </c>
      <c r="AU178" s="228" t="s">
        <v>84</v>
      </c>
      <c r="AY178" s="14" t="s">
        <v>128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135</v>
      </c>
      <c r="BM178" s="228" t="s">
        <v>565</v>
      </c>
    </row>
    <row r="179" s="2" customFormat="1" ht="33" customHeight="1">
      <c r="A179" s="35"/>
      <c r="B179" s="36"/>
      <c r="C179" s="216" t="s">
        <v>388</v>
      </c>
      <c r="D179" s="216" t="s">
        <v>131</v>
      </c>
      <c r="E179" s="217" t="s">
        <v>1333</v>
      </c>
      <c r="F179" s="218" t="s">
        <v>1334</v>
      </c>
      <c r="G179" s="219" t="s">
        <v>297</v>
      </c>
      <c r="H179" s="220">
        <v>2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135</v>
      </c>
      <c r="AT179" s="228" t="s">
        <v>131</v>
      </c>
      <c r="AU179" s="228" t="s">
        <v>84</v>
      </c>
      <c r="AY179" s="14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135</v>
      </c>
      <c r="BM179" s="228" t="s">
        <v>573</v>
      </c>
    </row>
    <row r="180" s="2" customFormat="1" ht="37.8" customHeight="1">
      <c r="A180" s="35"/>
      <c r="B180" s="36"/>
      <c r="C180" s="216" t="s">
        <v>392</v>
      </c>
      <c r="D180" s="216" t="s">
        <v>131</v>
      </c>
      <c r="E180" s="217" t="s">
        <v>1335</v>
      </c>
      <c r="F180" s="218" t="s">
        <v>1336</v>
      </c>
      <c r="G180" s="219" t="s">
        <v>224</v>
      </c>
      <c r="H180" s="220">
        <v>8.4510000000000005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135</v>
      </c>
      <c r="AT180" s="228" t="s">
        <v>131</v>
      </c>
      <c r="AU180" s="228" t="s">
        <v>84</v>
      </c>
      <c r="AY180" s="14" t="s">
        <v>128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135</v>
      </c>
      <c r="BM180" s="228" t="s">
        <v>582</v>
      </c>
    </row>
    <row r="181" s="2" customFormat="1" ht="37.8" customHeight="1">
      <c r="A181" s="35"/>
      <c r="B181" s="36"/>
      <c r="C181" s="216" t="s">
        <v>396</v>
      </c>
      <c r="D181" s="216" t="s">
        <v>131</v>
      </c>
      <c r="E181" s="217" t="s">
        <v>1337</v>
      </c>
      <c r="F181" s="218" t="s">
        <v>1338</v>
      </c>
      <c r="G181" s="219" t="s">
        <v>297</v>
      </c>
      <c r="H181" s="220">
        <v>14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135</v>
      </c>
      <c r="AT181" s="228" t="s">
        <v>131</v>
      </c>
      <c r="AU181" s="228" t="s">
        <v>84</v>
      </c>
      <c r="AY181" s="14" t="s">
        <v>128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84</v>
      </c>
      <c r="BK181" s="229">
        <f>ROUND(I181*H181,2)</f>
        <v>0</v>
      </c>
      <c r="BL181" s="14" t="s">
        <v>135</v>
      </c>
      <c r="BM181" s="228" t="s">
        <v>590</v>
      </c>
    </row>
    <row r="182" s="2" customFormat="1" ht="33" customHeight="1">
      <c r="A182" s="35"/>
      <c r="B182" s="36"/>
      <c r="C182" s="235" t="s">
        <v>400</v>
      </c>
      <c r="D182" s="235" t="s">
        <v>238</v>
      </c>
      <c r="E182" s="236" t="s">
        <v>1339</v>
      </c>
      <c r="F182" s="237" t="s">
        <v>1340</v>
      </c>
      <c r="G182" s="238" t="s">
        <v>297</v>
      </c>
      <c r="H182" s="239">
        <v>2.02</v>
      </c>
      <c r="I182" s="240"/>
      <c r="J182" s="241">
        <f>ROUND(I182*H182,2)</f>
        <v>0</v>
      </c>
      <c r="K182" s="242"/>
      <c r="L182" s="243"/>
      <c r="M182" s="244" t="s">
        <v>1</v>
      </c>
      <c r="N182" s="24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165</v>
      </c>
      <c r="AT182" s="228" t="s">
        <v>238</v>
      </c>
      <c r="AU182" s="228" t="s">
        <v>84</v>
      </c>
      <c r="AY182" s="14" t="s">
        <v>128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135</v>
      </c>
      <c r="BM182" s="228" t="s">
        <v>599</v>
      </c>
    </row>
    <row r="183" s="2" customFormat="1" ht="33" customHeight="1">
      <c r="A183" s="35"/>
      <c r="B183" s="36"/>
      <c r="C183" s="235" t="s">
        <v>404</v>
      </c>
      <c r="D183" s="235" t="s">
        <v>238</v>
      </c>
      <c r="E183" s="236" t="s">
        <v>1341</v>
      </c>
      <c r="F183" s="237" t="s">
        <v>1342</v>
      </c>
      <c r="G183" s="238" t="s">
        <v>297</v>
      </c>
      <c r="H183" s="239">
        <v>4.04</v>
      </c>
      <c r="I183" s="240"/>
      <c r="J183" s="241">
        <f>ROUND(I183*H183,2)</f>
        <v>0</v>
      </c>
      <c r="K183" s="242"/>
      <c r="L183" s="243"/>
      <c r="M183" s="244" t="s">
        <v>1</v>
      </c>
      <c r="N183" s="245" t="s">
        <v>41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165</v>
      </c>
      <c r="AT183" s="228" t="s">
        <v>238</v>
      </c>
      <c r="AU183" s="228" t="s">
        <v>84</v>
      </c>
      <c r="AY183" s="14" t="s">
        <v>128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84</v>
      </c>
      <c r="BK183" s="229">
        <f>ROUND(I183*H183,2)</f>
        <v>0</v>
      </c>
      <c r="BL183" s="14" t="s">
        <v>135</v>
      </c>
      <c r="BM183" s="228" t="s">
        <v>606</v>
      </c>
    </row>
    <row r="184" s="2" customFormat="1" ht="33" customHeight="1">
      <c r="A184" s="35"/>
      <c r="B184" s="36"/>
      <c r="C184" s="235" t="s">
        <v>408</v>
      </c>
      <c r="D184" s="235" t="s">
        <v>238</v>
      </c>
      <c r="E184" s="236" t="s">
        <v>1343</v>
      </c>
      <c r="F184" s="237" t="s">
        <v>1344</v>
      </c>
      <c r="G184" s="238" t="s">
        <v>297</v>
      </c>
      <c r="H184" s="239">
        <v>5.0499999999999998</v>
      </c>
      <c r="I184" s="240"/>
      <c r="J184" s="241">
        <f>ROUND(I184*H184,2)</f>
        <v>0</v>
      </c>
      <c r="K184" s="242"/>
      <c r="L184" s="243"/>
      <c r="M184" s="244" t="s">
        <v>1</v>
      </c>
      <c r="N184" s="24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165</v>
      </c>
      <c r="AT184" s="228" t="s">
        <v>238</v>
      </c>
      <c r="AU184" s="228" t="s">
        <v>84</v>
      </c>
      <c r="AY184" s="14" t="s">
        <v>128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135</v>
      </c>
      <c r="BM184" s="228" t="s">
        <v>614</v>
      </c>
    </row>
    <row r="185" s="2" customFormat="1" ht="33" customHeight="1">
      <c r="A185" s="35"/>
      <c r="B185" s="36"/>
      <c r="C185" s="235" t="s">
        <v>413</v>
      </c>
      <c r="D185" s="235" t="s">
        <v>238</v>
      </c>
      <c r="E185" s="236" t="s">
        <v>1345</v>
      </c>
      <c r="F185" s="237" t="s">
        <v>1346</v>
      </c>
      <c r="G185" s="238" t="s">
        <v>297</v>
      </c>
      <c r="H185" s="239">
        <v>10.1</v>
      </c>
      <c r="I185" s="240"/>
      <c r="J185" s="241">
        <f>ROUND(I185*H185,2)</f>
        <v>0</v>
      </c>
      <c r="K185" s="242"/>
      <c r="L185" s="243"/>
      <c r="M185" s="244" t="s">
        <v>1</v>
      </c>
      <c r="N185" s="245" t="s">
        <v>41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165</v>
      </c>
      <c r="AT185" s="228" t="s">
        <v>238</v>
      </c>
      <c r="AU185" s="228" t="s">
        <v>84</v>
      </c>
      <c r="AY185" s="14" t="s">
        <v>128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135</v>
      </c>
      <c r="BM185" s="228" t="s">
        <v>622</v>
      </c>
    </row>
    <row r="186" s="2" customFormat="1" ht="33" customHeight="1">
      <c r="A186" s="35"/>
      <c r="B186" s="36"/>
      <c r="C186" s="235" t="s">
        <v>417</v>
      </c>
      <c r="D186" s="235" t="s">
        <v>238</v>
      </c>
      <c r="E186" s="236" t="s">
        <v>1347</v>
      </c>
      <c r="F186" s="237" t="s">
        <v>1348</v>
      </c>
      <c r="G186" s="238" t="s">
        <v>297</v>
      </c>
      <c r="H186" s="239">
        <v>2.02</v>
      </c>
      <c r="I186" s="240"/>
      <c r="J186" s="241">
        <f>ROUND(I186*H186,2)</f>
        <v>0</v>
      </c>
      <c r="K186" s="242"/>
      <c r="L186" s="243"/>
      <c r="M186" s="244" t="s">
        <v>1</v>
      </c>
      <c r="N186" s="24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165</v>
      </c>
      <c r="AT186" s="228" t="s">
        <v>238</v>
      </c>
      <c r="AU186" s="228" t="s">
        <v>84</v>
      </c>
      <c r="AY186" s="14" t="s">
        <v>128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135</v>
      </c>
      <c r="BM186" s="228" t="s">
        <v>630</v>
      </c>
    </row>
    <row r="187" s="12" customFormat="1" ht="25.92" customHeight="1">
      <c r="A187" s="12"/>
      <c r="B187" s="200"/>
      <c r="C187" s="201"/>
      <c r="D187" s="202" t="s">
        <v>75</v>
      </c>
      <c r="E187" s="203" t="s">
        <v>392</v>
      </c>
      <c r="F187" s="203" t="s">
        <v>1349</v>
      </c>
      <c r="G187" s="201"/>
      <c r="H187" s="201"/>
      <c r="I187" s="204"/>
      <c r="J187" s="205">
        <f>BK187</f>
        <v>0</v>
      </c>
      <c r="K187" s="201"/>
      <c r="L187" s="206"/>
      <c r="M187" s="207"/>
      <c r="N187" s="208"/>
      <c r="O187" s="208"/>
      <c r="P187" s="209">
        <f>P188</f>
        <v>0</v>
      </c>
      <c r="Q187" s="208"/>
      <c r="R187" s="209">
        <f>R188</f>
        <v>0</v>
      </c>
      <c r="S187" s="208"/>
      <c r="T187" s="210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84</v>
      </c>
      <c r="AT187" s="212" t="s">
        <v>75</v>
      </c>
      <c r="AU187" s="212" t="s">
        <v>76</v>
      </c>
      <c r="AY187" s="211" t="s">
        <v>128</v>
      </c>
      <c r="BK187" s="213">
        <f>BK188</f>
        <v>0</v>
      </c>
    </row>
    <row r="188" s="2" customFormat="1" ht="44.25" customHeight="1">
      <c r="A188" s="35"/>
      <c r="B188" s="36"/>
      <c r="C188" s="216" t="s">
        <v>421</v>
      </c>
      <c r="D188" s="216" t="s">
        <v>131</v>
      </c>
      <c r="E188" s="217" t="s">
        <v>1350</v>
      </c>
      <c r="F188" s="218" t="s">
        <v>1351</v>
      </c>
      <c r="G188" s="219" t="s">
        <v>260</v>
      </c>
      <c r="H188" s="220">
        <v>0.5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135</v>
      </c>
      <c r="AT188" s="228" t="s">
        <v>131</v>
      </c>
      <c r="AU188" s="228" t="s">
        <v>84</v>
      </c>
      <c r="AY188" s="14" t="s">
        <v>128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135</v>
      </c>
      <c r="BM188" s="228" t="s">
        <v>638</v>
      </c>
    </row>
    <row r="189" s="12" customFormat="1" ht="25.92" customHeight="1">
      <c r="A189" s="12"/>
      <c r="B189" s="200"/>
      <c r="C189" s="201"/>
      <c r="D189" s="202" t="s">
        <v>75</v>
      </c>
      <c r="E189" s="203" t="s">
        <v>433</v>
      </c>
      <c r="F189" s="203" t="s">
        <v>1352</v>
      </c>
      <c r="G189" s="201"/>
      <c r="H189" s="201"/>
      <c r="I189" s="204"/>
      <c r="J189" s="205">
        <f>BK189</f>
        <v>0</v>
      </c>
      <c r="K189" s="201"/>
      <c r="L189" s="206"/>
      <c r="M189" s="207"/>
      <c r="N189" s="208"/>
      <c r="O189" s="208"/>
      <c r="P189" s="209">
        <f>P190</f>
        <v>0</v>
      </c>
      <c r="Q189" s="208"/>
      <c r="R189" s="209">
        <f>R190</f>
        <v>0</v>
      </c>
      <c r="S189" s="208"/>
      <c r="T189" s="210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1" t="s">
        <v>84</v>
      </c>
      <c r="AT189" s="212" t="s">
        <v>75</v>
      </c>
      <c r="AU189" s="212" t="s">
        <v>76</v>
      </c>
      <c r="AY189" s="211" t="s">
        <v>128</v>
      </c>
      <c r="BK189" s="213">
        <f>BK190</f>
        <v>0</v>
      </c>
    </row>
    <row r="190" s="2" customFormat="1" ht="24.15" customHeight="1">
      <c r="A190" s="35"/>
      <c r="B190" s="36"/>
      <c r="C190" s="216" t="s">
        <v>425</v>
      </c>
      <c r="D190" s="216" t="s">
        <v>131</v>
      </c>
      <c r="E190" s="217" t="s">
        <v>1353</v>
      </c>
      <c r="F190" s="218" t="s">
        <v>1354</v>
      </c>
      <c r="G190" s="219" t="s">
        <v>241</v>
      </c>
      <c r="H190" s="220">
        <v>144.56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135</v>
      </c>
      <c r="AT190" s="228" t="s">
        <v>131</v>
      </c>
      <c r="AU190" s="228" t="s">
        <v>84</v>
      </c>
      <c r="AY190" s="14" t="s">
        <v>128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135</v>
      </c>
      <c r="BM190" s="228" t="s">
        <v>646</v>
      </c>
    </row>
    <row r="191" s="12" customFormat="1" ht="25.92" customHeight="1">
      <c r="A191" s="12"/>
      <c r="B191" s="200"/>
      <c r="C191" s="201"/>
      <c r="D191" s="202" t="s">
        <v>75</v>
      </c>
      <c r="E191" s="203" t="s">
        <v>437</v>
      </c>
      <c r="F191" s="203" t="s">
        <v>1355</v>
      </c>
      <c r="G191" s="201"/>
      <c r="H191" s="201"/>
      <c r="I191" s="204"/>
      <c r="J191" s="205">
        <f>BK191</f>
        <v>0</v>
      </c>
      <c r="K191" s="201"/>
      <c r="L191" s="206"/>
      <c r="M191" s="207"/>
      <c r="N191" s="208"/>
      <c r="O191" s="208"/>
      <c r="P191" s="209">
        <f>P192</f>
        <v>0</v>
      </c>
      <c r="Q191" s="208"/>
      <c r="R191" s="209">
        <f>R192</f>
        <v>0</v>
      </c>
      <c r="S191" s="208"/>
      <c r="T191" s="210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84</v>
      </c>
      <c r="AT191" s="212" t="s">
        <v>75</v>
      </c>
      <c r="AU191" s="212" t="s">
        <v>76</v>
      </c>
      <c r="AY191" s="211" t="s">
        <v>128</v>
      </c>
      <c r="BK191" s="213">
        <f>BK192</f>
        <v>0</v>
      </c>
    </row>
    <row r="192" s="2" customFormat="1" ht="33" customHeight="1">
      <c r="A192" s="35"/>
      <c r="B192" s="36"/>
      <c r="C192" s="216" t="s">
        <v>429</v>
      </c>
      <c r="D192" s="216" t="s">
        <v>131</v>
      </c>
      <c r="E192" s="217" t="s">
        <v>1356</v>
      </c>
      <c r="F192" s="218" t="s">
        <v>1357</v>
      </c>
      <c r="G192" s="219" t="s">
        <v>260</v>
      </c>
      <c r="H192" s="220">
        <v>180.69999999999999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135</v>
      </c>
      <c r="AT192" s="228" t="s">
        <v>131</v>
      </c>
      <c r="AU192" s="228" t="s">
        <v>84</v>
      </c>
      <c r="AY192" s="14" t="s">
        <v>128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135</v>
      </c>
      <c r="BM192" s="228" t="s">
        <v>650</v>
      </c>
    </row>
    <row r="193" s="12" customFormat="1" ht="25.92" customHeight="1">
      <c r="A193" s="12"/>
      <c r="B193" s="200"/>
      <c r="C193" s="201"/>
      <c r="D193" s="202" t="s">
        <v>75</v>
      </c>
      <c r="E193" s="203" t="s">
        <v>560</v>
      </c>
      <c r="F193" s="203" t="s">
        <v>1358</v>
      </c>
      <c r="G193" s="201"/>
      <c r="H193" s="201"/>
      <c r="I193" s="204"/>
      <c r="J193" s="205">
        <f>BK193</f>
        <v>0</v>
      </c>
      <c r="K193" s="201"/>
      <c r="L193" s="206"/>
      <c r="M193" s="207"/>
      <c r="N193" s="208"/>
      <c r="O193" s="208"/>
      <c r="P193" s="209">
        <f>SUM(P194:P198)</f>
        <v>0</v>
      </c>
      <c r="Q193" s="208"/>
      <c r="R193" s="209">
        <f>SUM(R194:R198)</f>
        <v>0</v>
      </c>
      <c r="S193" s="208"/>
      <c r="T193" s="210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1" t="s">
        <v>84</v>
      </c>
      <c r="AT193" s="212" t="s">
        <v>75</v>
      </c>
      <c r="AU193" s="212" t="s">
        <v>76</v>
      </c>
      <c r="AY193" s="211" t="s">
        <v>128</v>
      </c>
      <c r="BK193" s="213">
        <f>SUM(BK194:BK198)</f>
        <v>0</v>
      </c>
    </row>
    <row r="194" s="2" customFormat="1" ht="24.15" customHeight="1">
      <c r="A194" s="35"/>
      <c r="B194" s="36"/>
      <c r="C194" s="216" t="s">
        <v>433</v>
      </c>
      <c r="D194" s="216" t="s">
        <v>131</v>
      </c>
      <c r="E194" s="217" t="s">
        <v>1359</v>
      </c>
      <c r="F194" s="218" t="s">
        <v>1360</v>
      </c>
      <c r="G194" s="219" t="s">
        <v>370</v>
      </c>
      <c r="H194" s="220">
        <v>440.5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135</v>
      </c>
      <c r="AT194" s="228" t="s">
        <v>131</v>
      </c>
      <c r="AU194" s="228" t="s">
        <v>84</v>
      </c>
      <c r="AY194" s="14" t="s">
        <v>128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135</v>
      </c>
      <c r="BM194" s="228" t="s">
        <v>659</v>
      </c>
    </row>
    <row r="195" s="2" customFormat="1" ht="33" customHeight="1">
      <c r="A195" s="35"/>
      <c r="B195" s="36"/>
      <c r="C195" s="216" t="s">
        <v>437</v>
      </c>
      <c r="D195" s="216" t="s">
        <v>131</v>
      </c>
      <c r="E195" s="217" t="s">
        <v>1361</v>
      </c>
      <c r="F195" s="218" t="s">
        <v>1362</v>
      </c>
      <c r="G195" s="219" t="s">
        <v>297</v>
      </c>
      <c r="H195" s="220">
        <v>2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135</v>
      </c>
      <c r="AT195" s="228" t="s">
        <v>131</v>
      </c>
      <c r="AU195" s="228" t="s">
        <v>84</v>
      </c>
      <c r="AY195" s="14" t="s">
        <v>128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84</v>
      </c>
      <c r="BK195" s="229">
        <f>ROUND(I195*H195,2)</f>
        <v>0</v>
      </c>
      <c r="BL195" s="14" t="s">
        <v>135</v>
      </c>
      <c r="BM195" s="228" t="s">
        <v>667</v>
      </c>
    </row>
    <row r="196" s="2" customFormat="1" ht="55.5" customHeight="1">
      <c r="A196" s="35"/>
      <c r="B196" s="36"/>
      <c r="C196" s="235" t="s">
        <v>441</v>
      </c>
      <c r="D196" s="235" t="s">
        <v>238</v>
      </c>
      <c r="E196" s="236" t="s">
        <v>1363</v>
      </c>
      <c r="F196" s="237" t="s">
        <v>1364</v>
      </c>
      <c r="G196" s="238" t="s">
        <v>297</v>
      </c>
      <c r="H196" s="239">
        <v>47.326999999999998</v>
      </c>
      <c r="I196" s="240"/>
      <c r="J196" s="241">
        <f>ROUND(I196*H196,2)</f>
        <v>0</v>
      </c>
      <c r="K196" s="242"/>
      <c r="L196" s="243"/>
      <c r="M196" s="244" t="s">
        <v>1</v>
      </c>
      <c r="N196" s="24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165</v>
      </c>
      <c r="AT196" s="228" t="s">
        <v>238</v>
      </c>
      <c r="AU196" s="228" t="s">
        <v>84</v>
      </c>
      <c r="AY196" s="14" t="s">
        <v>128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135</v>
      </c>
      <c r="BM196" s="228" t="s">
        <v>675</v>
      </c>
    </row>
    <row r="197" s="2" customFormat="1" ht="55.5" customHeight="1">
      <c r="A197" s="35"/>
      <c r="B197" s="36"/>
      <c r="C197" s="235" t="s">
        <v>445</v>
      </c>
      <c r="D197" s="235" t="s">
        <v>238</v>
      </c>
      <c r="E197" s="236" t="s">
        <v>1365</v>
      </c>
      <c r="F197" s="237" t="s">
        <v>1366</v>
      </c>
      <c r="G197" s="238" t="s">
        <v>297</v>
      </c>
      <c r="H197" s="239">
        <v>32.917999999999999</v>
      </c>
      <c r="I197" s="240"/>
      <c r="J197" s="241">
        <f>ROUND(I197*H197,2)</f>
        <v>0</v>
      </c>
      <c r="K197" s="242"/>
      <c r="L197" s="243"/>
      <c r="M197" s="244" t="s">
        <v>1</v>
      </c>
      <c r="N197" s="245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165</v>
      </c>
      <c r="AT197" s="228" t="s">
        <v>238</v>
      </c>
      <c r="AU197" s="228" t="s">
        <v>84</v>
      </c>
      <c r="AY197" s="14" t="s">
        <v>128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135</v>
      </c>
      <c r="BM197" s="228" t="s">
        <v>683</v>
      </c>
    </row>
    <row r="198" s="2" customFormat="1" ht="55.5" customHeight="1">
      <c r="A198" s="35"/>
      <c r="B198" s="36"/>
      <c r="C198" s="235" t="s">
        <v>450</v>
      </c>
      <c r="D198" s="235" t="s">
        <v>238</v>
      </c>
      <c r="E198" s="236" t="s">
        <v>1367</v>
      </c>
      <c r="F198" s="237" t="s">
        <v>1368</v>
      </c>
      <c r="G198" s="238" t="s">
        <v>297</v>
      </c>
      <c r="H198" s="239">
        <v>2.02</v>
      </c>
      <c r="I198" s="240"/>
      <c r="J198" s="241">
        <f>ROUND(I198*H198,2)</f>
        <v>0</v>
      </c>
      <c r="K198" s="242"/>
      <c r="L198" s="243"/>
      <c r="M198" s="244" t="s">
        <v>1</v>
      </c>
      <c r="N198" s="24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165</v>
      </c>
      <c r="AT198" s="228" t="s">
        <v>238</v>
      </c>
      <c r="AU198" s="228" t="s">
        <v>84</v>
      </c>
      <c r="AY198" s="14" t="s">
        <v>128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135</v>
      </c>
      <c r="BM198" s="228" t="s">
        <v>691</v>
      </c>
    </row>
    <row r="199" s="12" customFormat="1" ht="25.92" customHeight="1">
      <c r="A199" s="12"/>
      <c r="B199" s="200"/>
      <c r="C199" s="201"/>
      <c r="D199" s="202" t="s">
        <v>75</v>
      </c>
      <c r="E199" s="203" t="s">
        <v>569</v>
      </c>
      <c r="F199" s="203" t="s">
        <v>1369</v>
      </c>
      <c r="G199" s="201"/>
      <c r="H199" s="201"/>
      <c r="I199" s="204"/>
      <c r="J199" s="205">
        <f>BK199</f>
        <v>0</v>
      </c>
      <c r="K199" s="201"/>
      <c r="L199" s="206"/>
      <c r="M199" s="207"/>
      <c r="N199" s="208"/>
      <c r="O199" s="208"/>
      <c r="P199" s="209">
        <f>SUM(P200:P230)</f>
        <v>0</v>
      </c>
      <c r="Q199" s="208"/>
      <c r="R199" s="209">
        <f>SUM(R200:R230)</f>
        <v>0</v>
      </c>
      <c r="S199" s="208"/>
      <c r="T199" s="210">
        <f>SUM(T200:T230)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84</v>
      </c>
      <c r="AT199" s="212" t="s">
        <v>75</v>
      </c>
      <c r="AU199" s="212" t="s">
        <v>76</v>
      </c>
      <c r="AY199" s="211" t="s">
        <v>128</v>
      </c>
      <c r="BK199" s="213">
        <f>SUM(BK200:BK230)</f>
        <v>0</v>
      </c>
    </row>
    <row r="200" s="2" customFormat="1" ht="37.8" customHeight="1">
      <c r="A200" s="35"/>
      <c r="B200" s="36"/>
      <c r="C200" s="216" t="s">
        <v>454</v>
      </c>
      <c r="D200" s="216" t="s">
        <v>131</v>
      </c>
      <c r="E200" s="217" t="s">
        <v>1370</v>
      </c>
      <c r="F200" s="218" t="s">
        <v>1371</v>
      </c>
      <c r="G200" s="219" t="s">
        <v>1372</v>
      </c>
      <c r="H200" s="220">
        <v>14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135</v>
      </c>
      <c r="AT200" s="228" t="s">
        <v>131</v>
      </c>
      <c r="AU200" s="228" t="s">
        <v>84</v>
      </c>
      <c r="AY200" s="14" t="s">
        <v>128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135</v>
      </c>
      <c r="BM200" s="228" t="s">
        <v>699</v>
      </c>
    </row>
    <row r="201" s="2" customFormat="1" ht="16.5" customHeight="1">
      <c r="A201" s="35"/>
      <c r="B201" s="36"/>
      <c r="C201" s="216" t="s">
        <v>458</v>
      </c>
      <c r="D201" s="216" t="s">
        <v>131</v>
      </c>
      <c r="E201" s="217" t="s">
        <v>1373</v>
      </c>
      <c r="F201" s="218" t="s">
        <v>1374</v>
      </c>
      <c r="G201" s="219" t="s">
        <v>370</v>
      </c>
      <c r="H201" s="220">
        <v>440.5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135</v>
      </c>
      <c r="AT201" s="228" t="s">
        <v>131</v>
      </c>
      <c r="AU201" s="228" t="s">
        <v>84</v>
      </c>
      <c r="AY201" s="14" t="s">
        <v>128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135</v>
      </c>
      <c r="BM201" s="228" t="s">
        <v>707</v>
      </c>
    </row>
    <row r="202" s="2" customFormat="1" ht="24.15" customHeight="1">
      <c r="A202" s="35"/>
      <c r="B202" s="36"/>
      <c r="C202" s="216" t="s">
        <v>462</v>
      </c>
      <c r="D202" s="216" t="s">
        <v>131</v>
      </c>
      <c r="E202" s="217" t="s">
        <v>1375</v>
      </c>
      <c r="F202" s="218" t="s">
        <v>1376</v>
      </c>
      <c r="G202" s="219" t="s">
        <v>297</v>
      </c>
      <c r="H202" s="220">
        <v>9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135</v>
      </c>
      <c r="AT202" s="228" t="s">
        <v>131</v>
      </c>
      <c r="AU202" s="228" t="s">
        <v>84</v>
      </c>
      <c r="AY202" s="14" t="s">
        <v>128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135</v>
      </c>
      <c r="BM202" s="228" t="s">
        <v>715</v>
      </c>
    </row>
    <row r="203" s="2" customFormat="1" ht="24.15" customHeight="1">
      <c r="A203" s="35"/>
      <c r="B203" s="36"/>
      <c r="C203" s="216" t="s">
        <v>466</v>
      </c>
      <c r="D203" s="216" t="s">
        <v>131</v>
      </c>
      <c r="E203" s="217" t="s">
        <v>1377</v>
      </c>
      <c r="F203" s="218" t="s">
        <v>1378</v>
      </c>
      <c r="G203" s="219" t="s">
        <v>297</v>
      </c>
      <c r="H203" s="220">
        <v>1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135</v>
      </c>
      <c r="AT203" s="228" t="s">
        <v>131</v>
      </c>
      <c r="AU203" s="228" t="s">
        <v>84</v>
      </c>
      <c r="AY203" s="14" t="s">
        <v>128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84</v>
      </c>
      <c r="BK203" s="229">
        <f>ROUND(I203*H203,2)</f>
        <v>0</v>
      </c>
      <c r="BL203" s="14" t="s">
        <v>135</v>
      </c>
      <c r="BM203" s="228" t="s">
        <v>723</v>
      </c>
    </row>
    <row r="204" s="2" customFormat="1" ht="24.15" customHeight="1">
      <c r="A204" s="35"/>
      <c r="B204" s="36"/>
      <c r="C204" s="216" t="s">
        <v>470</v>
      </c>
      <c r="D204" s="216" t="s">
        <v>131</v>
      </c>
      <c r="E204" s="217" t="s">
        <v>1379</v>
      </c>
      <c r="F204" s="218" t="s">
        <v>1380</v>
      </c>
      <c r="G204" s="219" t="s">
        <v>297</v>
      </c>
      <c r="H204" s="220">
        <v>14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135</v>
      </c>
      <c r="AT204" s="228" t="s">
        <v>131</v>
      </c>
      <c r="AU204" s="228" t="s">
        <v>84</v>
      </c>
      <c r="AY204" s="14" t="s">
        <v>128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135</v>
      </c>
      <c r="BM204" s="228" t="s">
        <v>731</v>
      </c>
    </row>
    <row r="205" s="2" customFormat="1" ht="24.15" customHeight="1">
      <c r="A205" s="35"/>
      <c r="B205" s="36"/>
      <c r="C205" s="216" t="s">
        <v>474</v>
      </c>
      <c r="D205" s="216" t="s">
        <v>131</v>
      </c>
      <c r="E205" s="217" t="s">
        <v>1381</v>
      </c>
      <c r="F205" s="218" t="s">
        <v>1382</v>
      </c>
      <c r="G205" s="219" t="s">
        <v>297</v>
      </c>
      <c r="H205" s="220">
        <v>14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135</v>
      </c>
      <c r="AT205" s="228" t="s">
        <v>131</v>
      </c>
      <c r="AU205" s="228" t="s">
        <v>84</v>
      </c>
      <c r="AY205" s="14" t="s">
        <v>128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135</v>
      </c>
      <c r="BM205" s="228" t="s">
        <v>739</v>
      </c>
    </row>
    <row r="206" s="2" customFormat="1" ht="24.15" customHeight="1">
      <c r="A206" s="35"/>
      <c r="B206" s="36"/>
      <c r="C206" s="216" t="s">
        <v>478</v>
      </c>
      <c r="D206" s="216" t="s">
        <v>131</v>
      </c>
      <c r="E206" s="217" t="s">
        <v>1383</v>
      </c>
      <c r="F206" s="218" t="s">
        <v>1384</v>
      </c>
      <c r="G206" s="219" t="s">
        <v>297</v>
      </c>
      <c r="H206" s="220">
        <v>14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41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135</v>
      </c>
      <c r="AT206" s="228" t="s">
        <v>131</v>
      </c>
      <c r="AU206" s="228" t="s">
        <v>84</v>
      </c>
      <c r="AY206" s="14" t="s">
        <v>128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84</v>
      </c>
      <c r="BK206" s="229">
        <f>ROUND(I206*H206,2)</f>
        <v>0</v>
      </c>
      <c r="BL206" s="14" t="s">
        <v>135</v>
      </c>
      <c r="BM206" s="228" t="s">
        <v>748</v>
      </c>
    </row>
    <row r="207" s="2" customFormat="1" ht="24.15" customHeight="1">
      <c r="A207" s="35"/>
      <c r="B207" s="36"/>
      <c r="C207" s="235" t="s">
        <v>482</v>
      </c>
      <c r="D207" s="235" t="s">
        <v>238</v>
      </c>
      <c r="E207" s="236" t="s">
        <v>1385</v>
      </c>
      <c r="F207" s="237" t="s">
        <v>1386</v>
      </c>
      <c r="G207" s="238" t="s">
        <v>370</v>
      </c>
      <c r="H207" s="239">
        <v>440.5</v>
      </c>
      <c r="I207" s="240"/>
      <c r="J207" s="241">
        <f>ROUND(I207*H207,2)</f>
        <v>0</v>
      </c>
      <c r="K207" s="242"/>
      <c r="L207" s="243"/>
      <c r="M207" s="244" t="s">
        <v>1</v>
      </c>
      <c r="N207" s="245" t="s">
        <v>41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165</v>
      </c>
      <c r="AT207" s="228" t="s">
        <v>238</v>
      </c>
      <c r="AU207" s="228" t="s">
        <v>84</v>
      </c>
      <c r="AY207" s="14" t="s">
        <v>128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84</v>
      </c>
      <c r="BK207" s="229">
        <f>ROUND(I207*H207,2)</f>
        <v>0</v>
      </c>
      <c r="BL207" s="14" t="s">
        <v>135</v>
      </c>
      <c r="BM207" s="228" t="s">
        <v>756</v>
      </c>
    </row>
    <row r="208" s="2" customFormat="1" ht="33" customHeight="1">
      <c r="A208" s="35"/>
      <c r="B208" s="36"/>
      <c r="C208" s="235" t="s">
        <v>486</v>
      </c>
      <c r="D208" s="235" t="s">
        <v>238</v>
      </c>
      <c r="E208" s="236" t="s">
        <v>1387</v>
      </c>
      <c r="F208" s="237" t="s">
        <v>1388</v>
      </c>
      <c r="G208" s="238" t="s">
        <v>297</v>
      </c>
      <c r="H208" s="239">
        <v>1</v>
      </c>
      <c r="I208" s="240"/>
      <c r="J208" s="241">
        <f>ROUND(I208*H208,2)</f>
        <v>0</v>
      </c>
      <c r="K208" s="242"/>
      <c r="L208" s="243"/>
      <c r="M208" s="244" t="s">
        <v>1</v>
      </c>
      <c r="N208" s="245" t="s">
        <v>41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165</v>
      </c>
      <c r="AT208" s="228" t="s">
        <v>238</v>
      </c>
      <c r="AU208" s="228" t="s">
        <v>84</v>
      </c>
      <c r="AY208" s="14" t="s">
        <v>128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135</v>
      </c>
      <c r="BM208" s="228" t="s">
        <v>764</v>
      </c>
    </row>
    <row r="209" s="2" customFormat="1" ht="24.15" customHeight="1">
      <c r="A209" s="35"/>
      <c r="B209" s="36"/>
      <c r="C209" s="235" t="s">
        <v>490</v>
      </c>
      <c r="D209" s="235" t="s">
        <v>238</v>
      </c>
      <c r="E209" s="236" t="s">
        <v>1389</v>
      </c>
      <c r="F209" s="237" t="s">
        <v>1390</v>
      </c>
      <c r="G209" s="238" t="s">
        <v>297</v>
      </c>
      <c r="H209" s="239">
        <v>1</v>
      </c>
      <c r="I209" s="240"/>
      <c r="J209" s="241">
        <f>ROUND(I209*H209,2)</f>
        <v>0</v>
      </c>
      <c r="K209" s="242"/>
      <c r="L209" s="243"/>
      <c r="M209" s="244" t="s">
        <v>1</v>
      </c>
      <c r="N209" s="245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165</v>
      </c>
      <c r="AT209" s="228" t="s">
        <v>238</v>
      </c>
      <c r="AU209" s="228" t="s">
        <v>84</v>
      </c>
      <c r="AY209" s="14" t="s">
        <v>128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84</v>
      </c>
      <c r="BK209" s="229">
        <f>ROUND(I209*H209,2)</f>
        <v>0</v>
      </c>
      <c r="BL209" s="14" t="s">
        <v>135</v>
      </c>
      <c r="BM209" s="228" t="s">
        <v>772</v>
      </c>
    </row>
    <row r="210" s="2" customFormat="1" ht="24.15" customHeight="1">
      <c r="A210" s="35"/>
      <c r="B210" s="36"/>
      <c r="C210" s="235" t="s">
        <v>494</v>
      </c>
      <c r="D210" s="235" t="s">
        <v>238</v>
      </c>
      <c r="E210" s="236" t="s">
        <v>1391</v>
      </c>
      <c r="F210" s="237" t="s">
        <v>1392</v>
      </c>
      <c r="G210" s="238" t="s">
        <v>297</v>
      </c>
      <c r="H210" s="239">
        <v>2</v>
      </c>
      <c r="I210" s="240"/>
      <c r="J210" s="241">
        <f>ROUND(I210*H210,2)</f>
        <v>0</v>
      </c>
      <c r="K210" s="242"/>
      <c r="L210" s="243"/>
      <c r="M210" s="244" t="s">
        <v>1</v>
      </c>
      <c r="N210" s="245" t="s">
        <v>41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165</v>
      </c>
      <c r="AT210" s="228" t="s">
        <v>238</v>
      </c>
      <c r="AU210" s="228" t="s">
        <v>84</v>
      </c>
      <c r="AY210" s="14" t="s">
        <v>128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135</v>
      </c>
      <c r="BM210" s="228" t="s">
        <v>780</v>
      </c>
    </row>
    <row r="211" s="2" customFormat="1" ht="33" customHeight="1">
      <c r="A211" s="35"/>
      <c r="B211" s="36"/>
      <c r="C211" s="235" t="s">
        <v>498</v>
      </c>
      <c r="D211" s="235" t="s">
        <v>238</v>
      </c>
      <c r="E211" s="236" t="s">
        <v>1393</v>
      </c>
      <c r="F211" s="237" t="s">
        <v>1394</v>
      </c>
      <c r="G211" s="238" t="s">
        <v>297</v>
      </c>
      <c r="H211" s="239">
        <v>2</v>
      </c>
      <c r="I211" s="240"/>
      <c r="J211" s="241">
        <f>ROUND(I211*H211,2)</f>
        <v>0</v>
      </c>
      <c r="K211" s="242"/>
      <c r="L211" s="243"/>
      <c r="M211" s="244" t="s">
        <v>1</v>
      </c>
      <c r="N211" s="245" t="s">
        <v>41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165</v>
      </c>
      <c r="AT211" s="228" t="s">
        <v>238</v>
      </c>
      <c r="AU211" s="228" t="s">
        <v>84</v>
      </c>
      <c r="AY211" s="14" t="s">
        <v>128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84</v>
      </c>
      <c r="BK211" s="229">
        <f>ROUND(I211*H211,2)</f>
        <v>0</v>
      </c>
      <c r="BL211" s="14" t="s">
        <v>135</v>
      </c>
      <c r="BM211" s="228" t="s">
        <v>788</v>
      </c>
    </row>
    <row r="212" s="2" customFormat="1" ht="21.75" customHeight="1">
      <c r="A212" s="35"/>
      <c r="B212" s="36"/>
      <c r="C212" s="235" t="s">
        <v>502</v>
      </c>
      <c r="D212" s="235" t="s">
        <v>238</v>
      </c>
      <c r="E212" s="236" t="s">
        <v>1395</v>
      </c>
      <c r="F212" s="237" t="s">
        <v>1396</v>
      </c>
      <c r="G212" s="238" t="s">
        <v>297</v>
      </c>
      <c r="H212" s="239">
        <v>2</v>
      </c>
      <c r="I212" s="240"/>
      <c r="J212" s="241">
        <f>ROUND(I212*H212,2)</f>
        <v>0</v>
      </c>
      <c r="K212" s="242"/>
      <c r="L212" s="243"/>
      <c r="M212" s="244" t="s">
        <v>1</v>
      </c>
      <c r="N212" s="245" t="s">
        <v>41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165</v>
      </c>
      <c r="AT212" s="228" t="s">
        <v>238</v>
      </c>
      <c r="AU212" s="228" t="s">
        <v>84</v>
      </c>
      <c r="AY212" s="14" t="s">
        <v>128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84</v>
      </c>
      <c r="BK212" s="229">
        <f>ROUND(I212*H212,2)</f>
        <v>0</v>
      </c>
      <c r="BL212" s="14" t="s">
        <v>135</v>
      </c>
      <c r="BM212" s="228" t="s">
        <v>796</v>
      </c>
    </row>
    <row r="213" s="2" customFormat="1" ht="21.75" customHeight="1">
      <c r="A213" s="35"/>
      <c r="B213" s="36"/>
      <c r="C213" s="235" t="s">
        <v>506</v>
      </c>
      <c r="D213" s="235" t="s">
        <v>238</v>
      </c>
      <c r="E213" s="236" t="s">
        <v>1397</v>
      </c>
      <c r="F213" s="237" t="s">
        <v>1398</v>
      </c>
      <c r="G213" s="238" t="s">
        <v>297</v>
      </c>
      <c r="H213" s="239">
        <v>2</v>
      </c>
      <c r="I213" s="240"/>
      <c r="J213" s="241">
        <f>ROUND(I213*H213,2)</f>
        <v>0</v>
      </c>
      <c r="K213" s="242"/>
      <c r="L213" s="243"/>
      <c r="M213" s="244" t="s">
        <v>1</v>
      </c>
      <c r="N213" s="245" t="s">
        <v>41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165</v>
      </c>
      <c r="AT213" s="228" t="s">
        <v>238</v>
      </c>
      <c r="AU213" s="228" t="s">
        <v>84</v>
      </c>
      <c r="AY213" s="14" t="s">
        <v>128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84</v>
      </c>
      <c r="BK213" s="229">
        <f>ROUND(I213*H213,2)</f>
        <v>0</v>
      </c>
      <c r="BL213" s="14" t="s">
        <v>135</v>
      </c>
      <c r="BM213" s="228" t="s">
        <v>804</v>
      </c>
    </row>
    <row r="214" s="2" customFormat="1" ht="24.15" customHeight="1">
      <c r="A214" s="35"/>
      <c r="B214" s="36"/>
      <c r="C214" s="235" t="s">
        <v>510</v>
      </c>
      <c r="D214" s="235" t="s">
        <v>238</v>
      </c>
      <c r="E214" s="236" t="s">
        <v>1399</v>
      </c>
      <c r="F214" s="237" t="s">
        <v>1400</v>
      </c>
      <c r="G214" s="238" t="s">
        <v>297</v>
      </c>
      <c r="H214" s="239">
        <v>2</v>
      </c>
      <c r="I214" s="240"/>
      <c r="J214" s="241">
        <f>ROUND(I214*H214,2)</f>
        <v>0</v>
      </c>
      <c r="K214" s="242"/>
      <c r="L214" s="243"/>
      <c r="M214" s="244" t="s">
        <v>1</v>
      </c>
      <c r="N214" s="245" t="s">
        <v>41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165</v>
      </c>
      <c r="AT214" s="228" t="s">
        <v>238</v>
      </c>
      <c r="AU214" s="228" t="s">
        <v>84</v>
      </c>
      <c r="AY214" s="14" t="s">
        <v>128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84</v>
      </c>
      <c r="BK214" s="229">
        <f>ROUND(I214*H214,2)</f>
        <v>0</v>
      </c>
      <c r="BL214" s="14" t="s">
        <v>135</v>
      </c>
      <c r="BM214" s="228" t="s">
        <v>812</v>
      </c>
    </row>
    <row r="215" s="2" customFormat="1" ht="24.15" customHeight="1">
      <c r="A215" s="35"/>
      <c r="B215" s="36"/>
      <c r="C215" s="235" t="s">
        <v>514</v>
      </c>
      <c r="D215" s="235" t="s">
        <v>238</v>
      </c>
      <c r="E215" s="236" t="s">
        <v>1401</v>
      </c>
      <c r="F215" s="237" t="s">
        <v>1402</v>
      </c>
      <c r="G215" s="238" t="s">
        <v>297</v>
      </c>
      <c r="H215" s="239">
        <v>3</v>
      </c>
      <c r="I215" s="240"/>
      <c r="J215" s="241">
        <f>ROUND(I215*H215,2)</f>
        <v>0</v>
      </c>
      <c r="K215" s="242"/>
      <c r="L215" s="243"/>
      <c r="M215" s="244" t="s">
        <v>1</v>
      </c>
      <c r="N215" s="245" t="s">
        <v>41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165</v>
      </c>
      <c r="AT215" s="228" t="s">
        <v>238</v>
      </c>
      <c r="AU215" s="228" t="s">
        <v>84</v>
      </c>
      <c r="AY215" s="14" t="s">
        <v>128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84</v>
      </c>
      <c r="BK215" s="229">
        <f>ROUND(I215*H215,2)</f>
        <v>0</v>
      </c>
      <c r="BL215" s="14" t="s">
        <v>135</v>
      </c>
      <c r="BM215" s="228" t="s">
        <v>820</v>
      </c>
    </row>
    <row r="216" s="2" customFormat="1" ht="24.15" customHeight="1">
      <c r="A216" s="35"/>
      <c r="B216" s="36"/>
      <c r="C216" s="235" t="s">
        <v>518</v>
      </c>
      <c r="D216" s="235" t="s">
        <v>238</v>
      </c>
      <c r="E216" s="236" t="s">
        <v>1403</v>
      </c>
      <c r="F216" s="237" t="s">
        <v>1404</v>
      </c>
      <c r="G216" s="238" t="s">
        <v>189</v>
      </c>
      <c r="H216" s="239">
        <v>1</v>
      </c>
      <c r="I216" s="240"/>
      <c r="J216" s="241">
        <f>ROUND(I216*H216,2)</f>
        <v>0</v>
      </c>
      <c r="K216" s="242"/>
      <c r="L216" s="243"/>
      <c r="M216" s="244" t="s">
        <v>1</v>
      </c>
      <c r="N216" s="245" t="s">
        <v>41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165</v>
      </c>
      <c r="AT216" s="228" t="s">
        <v>238</v>
      </c>
      <c r="AU216" s="228" t="s">
        <v>84</v>
      </c>
      <c r="AY216" s="14" t="s">
        <v>128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135</v>
      </c>
      <c r="BM216" s="228" t="s">
        <v>828</v>
      </c>
    </row>
    <row r="217" s="2" customFormat="1" ht="24.15" customHeight="1">
      <c r="A217" s="35"/>
      <c r="B217" s="36"/>
      <c r="C217" s="235" t="s">
        <v>522</v>
      </c>
      <c r="D217" s="235" t="s">
        <v>238</v>
      </c>
      <c r="E217" s="236" t="s">
        <v>1405</v>
      </c>
      <c r="F217" s="237" t="s">
        <v>1406</v>
      </c>
      <c r="G217" s="238" t="s">
        <v>189</v>
      </c>
      <c r="H217" s="239">
        <v>1</v>
      </c>
      <c r="I217" s="240"/>
      <c r="J217" s="241">
        <f>ROUND(I217*H217,2)</f>
        <v>0</v>
      </c>
      <c r="K217" s="242"/>
      <c r="L217" s="243"/>
      <c r="M217" s="244" t="s">
        <v>1</v>
      </c>
      <c r="N217" s="245" t="s">
        <v>41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165</v>
      </c>
      <c r="AT217" s="228" t="s">
        <v>238</v>
      </c>
      <c r="AU217" s="228" t="s">
        <v>84</v>
      </c>
      <c r="AY217" s="14" t="s">
        <v>128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84</v>
      </c>
      <c r="BK217" s="229">
        <f>ROUND(I217*H217,2)</f>
        <v>0</v>
      </c>
      <c r="BL217" s="14" t="s">
        <v>135</v>
      </c>
      <c r="BM217" s="228" t="s">
        <v>836</v>
      </c>
    </row>
    <row r="218" s="2" customFormat="1" ht="24.15" customHeight="1">
      <c r="A218" s="35"/>
      <c r="B218" s="36"/>
      <c r="C218" s="235" t="s">
        <v>527</v>
      </c>
      <c r="D218" s="235" t="s">
        <v>238</v>
      </c>
      <c r="E218" s="236" t="s">
        <v>1407</v>
      </c>
      <c r="F218" s="237" t="s">
        <v>1408</v>
      </c>
      <c r="G218" s="238" t="s">
        <v>297</v>
      </c>
      <c r="H218" s="239">
        <v>14</v>
      </c>
      <c r="I218" s="240"/>
      <c r="J218" s="241">
        <f>ROUND(I218*H218,2)</f>
        <v>0</v>
      </c>
      <c r="K218" s="242"/>
      <c r="L218" s="243"/>
      <c r="M218" s="244" t="s">
        <v>1</v>
      </c>
      <c r="N218" s="245" t="s">
        <v>41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165</v>
      </c>
      <c r="AT218" s="228" t="s">
        <v>238</v>
      </c>
      <c r="AU218" s="228" t="s">
        <v>84</v>
      </c>
      <c r="AY218" s="14" t="s">
        <v>128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84</v>
      </c>
      <c r="BK218" s="229">
        <f>ROUND(I218*H218,2)</f>
        <v>0</v>
      </c>
      <c r="BL218" s="14" t="s">
        <v>135</v>
      </c>
      <c r="BM218" s="228" t="s">
        <v>844</v>
      </c>
    </row>
    <row r="219" s="2" customFormat="1" ht="44.25" customHeight="1">
      <c r="A219" s="35"/>
      <c r="B219" s="36"/>
      <c r="C219" s="235" t="s">
        <v>531</v>
      </c>
      <c r="D219" s="235" t="s">
        <v>238</v>
      </c>
      <c r="E219" s="236" t="s">
        <v>1409</v>
      </c>
      <c r="F219" s="237" t="s">
        <v>1410</v>
      </c>
      <c r="G219" s="238" t="s">
        <v>297</v>
      </c>
      <c r="H219" s="239">
        <v>12.119999999999999</v>
      </c>
      <c r="I219" s="240"/>
      <c r="J219" s="241">
        <f>ROUND(I219*H219,2)</f>
        <v>0</v>
      </c>
      <c r="K219" s="242"/>
      <c r="L219" s="243"/>
      <c r="M219" s="244" t="s">
        <v>1</v>
      </c>
      <c r="N219" s="245" t="s">
        <v>41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165</v>
      </c>
      <c r="AT219" s="228" t="s">
        <v>238</v>
      </c>
      <c r="AU219" s="228" t="s">
        <v>84</v>
      </c>
      <c r="AY219" s="14" t="s">
        <v>128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84</v>
      </c>
      <c r="BK219" s="229">
        <f>ROUND(I219*H219,2)</f>
        <v>0</v>
      </c>
      <c r="BL219" s="14" t="s">
        <v>135</v>
      </c>
      <c r="BM219" s="228" t="s">
        <v>853</v>
      </c>
    </row>
    <row r="220" s="2" customFormat="1" ht="37.8" customHeight="1">
      <c r="A220" s="35"/>
      <c r="B220" s="36"/>
      <c r="C220" s="235" t="s">
        <v>535</v>
      </c>
      <c r="D220" s="235" t="s">
        <v>238</v>
      </c>
      <c r="E220" s="236" t="s">
        <v>1411</v>
      </c>
      <c r="F220" s="237" t="s">
        <v>1412</v>
      </c>
      <c r="G220" s="238" t="s">
        <v>297</v>
      </c>
      <c r="H220" s="239">
        <v>2.02</v>
      </c>
      <c r="I220" s="240"/>
      <c r="J220" s="241">
        <f>ROUND(I220*H220,2)</f>
        <v>0</v>
      </c>
      <c r="K220" s="242"/>
      <c r="L220" s="243"/>
      <c r="M220" s="244" t="s">
        <v>1</v>
      </c>
      <c r="N220" s="245" t="s">
        <v>41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165</v>
      </c>
      <c r="AT220" s="228" t="s">
        <v>238</v>
      </c>
      <c r="AU220" s="228" t="s">
        <v>84</v>
      </c>
      <c r="AY220" s="14" t="s">
        <v>128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84</v>
      </c>
      <c r="BK220" s="229">
        <f>ROUND(I220*H220,2)</f>
        <v>0</v>
      </c>
      <c r="BL220" s="14" t="s">
        <v>135</v>
      </c>
      <c r="BM220" s="228" t="s">
        <v>861</v>
      </c>
    </row>
    <row r="221" s="2" customFormat="1" ht="37.8" customHeight="1">
      <c r="A221" s="35"/>
      <c r="B221" s="36"/>
      <c r="C221" s="235" t="s">
        <v>539</v>
      </c>
      <c r="D221" s="235" t="s">
        <v>238</v>
      </c>
      <c r="E221" s="236" t="s">
        <v>1413</v>
      </c>
      <c r="F221" s="237" t="s">
        <v>1414</v>
      </c>
      <c r="G221" s="238" t="s">
        <v>297</v>
      </c>
      <c r="H221" s="239">
        <v>5.0499999999999998</v>
      </c>
      <c r="I221" s="240"/>
      <c r="J221" s="241">
        <f>ROUND(I221*H221,2)</f>
        <v>0</v>
      </c>
      <c r="K221" s="242"/>
      <c r="L221" s="243"/>
      <c r="M221" s="244" t="s">
        <v>1</v>
      </c>
      <c r="N221" s="245" t="s">
        <v>41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165</v>
      </c>
      <c r="AT221" s="228" t="s">
        <v>238</v>
      </c>
      <c r="AU221" s="228" t="s">
        <v>84</v>
      </c>
      <c r="AY221" s="14" t="s">
        <v>128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84</v>
      </c>
      <c r="BK221" s="229">
        <f>ROUND(I221*H221,2)</f>
        <v>0</v>
      </c>
      <c r="BL221" s="14" t="s">
        <v>135</v>
      </c>
      <c r="BM221" s="228" t="s">
        <v>868</v>
      </c>
    </row>
    <row r="222" s="2" customFormat="1" ht="37.8" customHeight="1">
      <c r="A222" s="35"/>
      <c r="B222" s="36"/>
      <c r="C222" s="235" t="s">
        <v>543</v>
      </c>
      <c r="D222" s="235" t="s">
        <v>238</v>
      </c>
      <c r="E222" s="236" t="s">
        <v>1415</v>
      </c>
      <c r="F222" s="237" t="s">
        <v>1416</v>
      </c>
      <c r="G222" s="238" t="s">
        <v>297</v>
      </c>
      <c r="H222" s="239">
        <v>4.04</v>
      </c>
      <c r="I222" s="240"/>
      <c r="J222" s="241">
        <f>ROUND(I222*H222,2)</f>
        <v>0</v>
      </c>
      <c r="K222" s="242"/>
      <c r="L222" s="243"/>
      <c r="M222" s="244" t="s">
        <v>1</v>
      </c>
      <c r="N222" s="245" t="s">
        <v>41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165</v>
      </c>
      <c r="AT222" s="228" t="s">
        <v>238</v>
      </c>
      <c r="AU222" s="228" t="s">
        <v>84</v>
      </c>
      <c r="AY222" s="14" t="s">
        <v>128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84</v>
      </c>
      <c r="BK222" s="229">
        <f>ROUND(I222*H222,2)</f>
        <v>0</v>
      </c>
      <c r="BL222" s="14" t="s">
        <v>135</v>
      </c>
      <c r="BM222" s="228" t="s">
        <v>878</v>
      </c>
    </row>
    <row r="223" s="2" customFormat="1" ht="44.25" customHeight="1">
      <c r="A223" s="35"/>
      <c r="B223" s="36"/>
      <c r="C223" s="235" t="s">
        <v>548</v>
      </c>
      <c r="D223" s="235" t="s">
        <v>238</v>
      </c>
      <c r="E223" s="236" t="s">
        <v>1417</v>
      </c>
      <c r="F223" s="237" t="s">
        <v>1418</v>
      </c>
      <c r="G223" s="238" t="s">
        <v>297</v>
      </c>
      <c r="H223" s="239">
        <v>1.01</v>
      </c>
      <c r="I223" s="240"/>
      <c r="J223" s="241">
        <f>ROUND(I223*H223,2)</f>
        <v>0</v>
      </c>
      <c r="K223" s="242"/>
      <c r="L223" s="243"/>
      <c r="M223" s="244" t="s">
        <v>1</v>
      </c>
      <c r="N223" s="245" t="s">
        <v>41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165</v>
      </c>
      <c r="AT223" s="228" t="s">
        <v>238</v>
      </c>
      <c r="AU223" s="228" t="s">
        <v>84</v>
      </c>
      <c r="AY223" s="14" t="s">
        <v>128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84</v>
      </c>
      <c r="BK223" s="229">
        <f>ROUND(I223*H223,2)</f>
        <v>0</v>
      </c>
      <c r="BL223" s="14" t="s">
        <v>135</v>
      </c>
      <c r="BM223" s="228" t="s">
        <v>1419</v>
      </c>
    </row>
    <row r="224" s="2" customFormat="1" ht="21.75" customHeight="1">
      <c r="A224" s="35"/>
      <c r="B224" s="36"/>
      <c r="C224" s="235" t="s">
        <v>552</v>
      </c>
      <c r="D224" s="235" t="s">
        <v>238</v>
      </c>
      <c r="E224" s="236" t="s">
        <v>1420</v>
      </c>
      <c r="F224" s="237" t="s">
        <v>1421</v>
      </c>
      <c r="G224" s="238" t="s">
        <v>297</v>
      </c>
      <c r="H224" s="239">
        <v>1.01</v>
      </c>
      <c r="I224" s="240"/>
      <c r="J224" s="241">
        <f>ROUND(I224*H224,2)</f>
        <v>0</v>
      </c>
      <c r="K224" s="242"/>
      <c r="L224" s="243"/>
      <c r="M224" s="244" t="s">
        <v>1</v>
      </c>
      <c r="N224" s="245" t="s">
        <v>41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165</v>
      </c>
      <c r="AT224" s="228" t="s">
        <v>238</v>
      </c>
      <c r="AU224" s="228" t="s">
        <v>84</v>
      </c>
      <c r="AY224" s="14" t="s">
        <v>128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84</v>
      </c>
      <c r="BK224" s="229">
        <f>ROUND(I224*H224,2)</f>
        <v>0</v>
      </c>
      <c r="BL224" s="14" t="s">
        <v>135</v>
      </c>
      <c r="BM224" s="228" t="s">
        <v>1422</v>
      </c>
    </row>
    <row r="225" s="2" customFormat="1" ht="21.75" customHeight="1">
      <c r="A225" s="35"/>
      <c r="B225" s="36"/>
      <c r="C225" s="235" t="s">
        <v>556</v>
      </c>
      <c r="D225" s="235" t="s">
        <v>238</v>
      </c>
      <c r="E225" s="236" t="s">
        <v>1423</v>
      </c>
      <c r="F225" s="237" t="s">
        <v>1424</v>
      </c>
      <c r="G225" s="238" t="s">
        <v>297</v>
      </c>
      <c r="H225" s="239">
        <v>4.04</v>
      </c>
      <c r="I225" s="240"/>
      <c r="J225" s="241">
        <f>ROUND(I225*H225,2)</f>
        <v>0</v>
      </c>
      <c r="K225" s="242"/>
      <c r="L225" s="243"/>
      <c r="M225" s="244" t="s">
        <v>1</v>
      </c>
      <c r="N225" s="245" t="s">
        <v>41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165</v>
      </c>
      <c r="AT225" s="228" t="s">
        <v>238</v>
      </c>
      <c r="AU225" s="228" t="s">
        <v>84</v>
      </c>
      <c r="AY225" s="14" t="s">
        <v>128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84</v>
      </c>
      <c r="BK225" s="229">
        <f>ROUND(I225*H225,2)</f>
        <v>0</v>
      </c>
      <c r="BL225" s="14" t="s">
        <v>135</v>
      </c>
      <c r="BM225" s="228" t="s">
        <v>1425</v>
      </c>
    </row>
    <row r="226" s="2" customFormat="1" ht="21.75" customHeight="1">
      <c r="A226" s="35"/>
      <c r="B226" s="36"/>
      <c r="C226" s="235" t="s">
        <v>560</v>
      </c>
      <c r="D226" s="235" t="s">
        <v>238</v>
      </c>
      <c r="E226" s="236" t="s">
        <v>1426</v>
      </c>
      <c r="F226" s="237" t="s">
        <v>1427</v>
      </c>
      <c r="G226" s="238" t="s">
        <v>297</v>
      </c>
      <c r="H226" s="239">
        <v>1.01</v>
      </c>
      <c r="I226" s="240"/>
      <c r="J226" s="241">
        <f>ROUND(I226*H226,2)</f>
        <v>0</v>
      </c>
      <c r="K226" s="242"/>
      <c r="L226" s="243"/>
      <c r="M226" s="244" t="s">
        <v>1</v>
      </c>
      <c r="N226" s="245" t="s">
        <v>41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165</v>
      </c>
      <c r="AT226" s="228" t="s">
        <v>238</v>
      </c>
      <c r="AU226" s="228" t="s">
        <v>84</v>
      </c>
      <c r="AY226" s="14" t="s">
        <v>128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84</v>
      </c>
      <c r="BK226" s="229">
        <f>ROUND(I226*H226,2)</f>
        <v>0</v>
      </c>
      <c r="BL226" s="14" t="s">
        <v>135</v>
      </c>
      <c r="BM226" s="228" t="s">
        <v>1428</v>
      </c>
    </row>
    <row r="227" s="2" customFormat="1" ht="21.75" customHeight="1">
      <c r="A227" s="35"/>
      <c r="B227" s="36"/>
      <c r="C227" s="235" t="s">
        <v>565</v>
      </c>
      <c r="D227" s="235" t="s">
        <v>238</v>
      </c>
      <c r="E227" s="236" t="s">
        <v>1429</v>
      </c>
      <c r="F227" s="237" t="s">
        <v>1430</v>
      </c>
      <c r="G227" s="238" t="s">
        <v>297</v>
      </c>
      <c r="H227" s="239">
        <v>1.01</v>
      </c>
      <c r="I227" s="240"/>
      <c r="J227" s="241">
        <f>ROUND(I227*H227,2)</f>
        <v>0</v>
      </c>
      <c r="K227" s="242"/>
      <c r="L227" s="243"/>
      <c r="M227" s="244" t="s">
        <v>1</v>
      </c>
      <c r="N227" s="245" t="s">
        <v>41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165</v>
      </c>
      <c r="AT227" s="228" t="s">
        <v>238</v>
      </c>
      <c r="AU227" s="228" t="s">
        <v>84</v>
      </c>
      <c r="AY227" s="14" t="s">
        <v>128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84</v>
      </c>
      <c r="BK227" s="229">
        <f>ROUND(I227*H227,2)</f>
        <v>0</v>
      </c>
      <c r="BL227" s="14" t="s">
        <v>135</v>
      </c>
      <c r="BM227" s="228" t="s">
        <v>1431</v>
      </c>
    </row>
    <row r="228" s="2" customFormat="1" ht="21.75" customHeight="1">
      <c r="A228" s="35"/>
      <c r="B228" s="36"/>
      <c r="C228" s="235" t="s">
        <v>569</v>
      </c>
      <c r="D228" s="235" t="s">
        <v>238</v>
      </c>
      <c r="E228" s="236" t="s">
        <v>1432</v>
      </c>
      <c r="F228" s="237" t="s">
        <v>1433</v>
      </c>
      <c r="G228" s="238" t="s">
        <v>297</v>
      </c>
      <c r="H228" s="239">
        <v>6.0599999999999996</v>
      </c>
      <c r="I228" s="240"/>
      <c r="J228" s="241">
        <f>ROUND(I228*H228,2)</f>
        <v>0</v>
      </c>
      <c r="K228" s="242"/>
      <c r="L228" s="243"/>
      <c r="M228" s="244" t="s">
        <v>1</v>
      </c>
      <c r="N228" s="245" t="s">
        <v>41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165</v>
      </c>
      <c r="AT228" s="228" t="s">
        <v>238</v>
      </c>
      <c r="AU228" s="228" t="s">
        <v>84</v>
      </c>
      <c r="AY228" s="14" t="s">
        <v>128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84</v>
      </c>
      <c r="BK228" s="229">
        <f>ROUND(I228*H228,2)</f>
        <v>0</v>
      </c>
      <c r="BL228" s="14" t="s">
        <v>135</v>
      </c>
      <c r="BM228" s="228" t="s">
        <v>1434</v>
      </c>
    </row>
    <row r="229" s="2" customFormat="1" ht="37.8" customHeight="1">
      <c r="A229" s="35"/>
      <c r="B229" s="36"/>
      <c r="C229" s="235" t="s">
        <v>573</v>
      </c>
      <c r="D229" s="235" t="s">
        <v>238</v>
      </c>
      <c r="E229" s="236" t="s">
        <v>1435</v>
      </c>
      <c r="F229" s="237" t="s">
        <v>1436</v>
      </c>
      <c r="G229" s="238" t="s">
        <v>297</v>
      </c>
      <c r="H229" s="239">
        <v>1.01</v>
      </c>
      <c r="I229" s="240"/>
      <c r="J229" s="241">
        <f>ROUND(I229*H229,2)</f>
        <v>0</v>
      </c>
      <c r="K229" s="242"/>
      <c r="L229" s="243"/>
      <c r="M229" s="244" t="s">
        <v>1</v>
      </c>
      <c r="N229" s="245" t="s">
        <v>41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165</v>
      </c>
      <c r="AT229" s="228" t="s">
        <v>238</v>
      </c>
      <c r="AU229" s="228" t="s">
        <v>84</v>
      </c>
      <c r="AY229" s="14" t="s">
        <v>128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84</v>
      </c>
      <c r="BK229" s="229">
        <f>ROUND(I229*H229,2)</f>
        <v>0</v>
      </c>
      <c r="BL229" s="14" t="s">
        <v>135</v>
      </c>
      <c r="BM229" s="228" t="s">
        <v>1437</v>
      </c>
    </row>
    <row r="230" s="2" customFormat="1" ht="24.15" customHeight="1">
      <c r="A230" s="35"/>
      <c r="B230" s="36"/>
      <c r="C230" s="235" t="s">
        <v>578</v>
      </c>
      <c r="D230" s="235" t="s">
        <v>238</v>
      </c>
      <c r="E230" s="236" t="s">
        <v>1438</v>
      </c>
      <c r="F230" s="237" t="s">
        <v>1439</v>
      </c>
      <c r="G230" s="238" t="s">
        <v>297</v>
      </c>
      <c r="H230" s="239">
        <v>24.239999999999998</v>
      </c>
      <c r="I230" s="240"/>
      <c r="J230" s="241">
        <f>ROUND(I230*H230,2)</f>
        <v>0</v>
      </c>
      <c r="K230" s="242"/>
      <c r="L230" s="243"/>
      <c r="M230" s="244" t="s">
        <v>1</v>
      </c>
      <c r="N230" s="245" t="s">
        <v>41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165</v>
      </c>
      <c r="AT230" s="228" t="s">
        <v>238</v>
      </c>
      <c r="AU230" s="228" t="s">
        <v>84</v>
      </c>
      <c r="AY230" s="14" t="s">
        <v>128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84</v>
      </c>
      <c r="BK230" s="229">
        <f>ROUND(I230*H230,2)</f>
        <v>0</v>
      </c>
      <c r="BL230" s="14" t="s">
        <v>135</v>
      </c>
      <c r="BM230" s="228" t="s">
        <v>1440</v>
      </c>
    </row>
    <row r="231" s="12" customFormat="1" ht="25.92" customHeight="1">
      <c r="A231" s="12"/>
      <c r="B231" s="200"/>
      <c r="C231" s="201"/>
      <c r="D231" s="202" t="s">
        <v>75</v>
      </c>
      <c r="E231" s="203" t="s">
        <v>578</v>
      </c>
      <c r="F231" s="203" t="s">
        <v>1441</v>
      </c>
      <c r="G231" s="201"/>
      <c r="H231" s="201"/>
      <c r="I231" s="204"/>
      <c r="J231" s="205">
        <f>BK231</f>
        <v>0</v>
      </c>
      <c r="K231" s="201"/>
      <c r="L231" s="206"/>
      <c r="M231" s="207"/>
      <c r="N231" s="208"/>
      <c r="O231" s="208"/>
      <c r="P231" s="209">
        <f>SUM(P232:P235)</f>
        <v>0</v>
      </c>
      <c r="Q231" s="208"/>
      <c r="R231" s="209">
        <f>SUM(R232:R235)</f>
        <v>0</v>
      </c>
      <c r="S231" s="208"/>
      <c r="T231" s="210">
        <f>SUM(T232:T235)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1" t="s">
        <v>84</v>
      </c>
      <c r="AT231" s="212" t="s">
        <v>75</v>
      </c>
      <c r="AU231" s="212" t="s">
        <v>76</v>
      </c>
      <c r="AY231" s="211" t="s">
        <v>128</v>
      </c>
      <c r="BK231" s="213">
        <f>SUM(BK232:BK235)</f>
        <v>0</v>
      </c>
    </row>
    <row r="232" s="2" customFormat="1" ht="21.75" customHeight="1">
      <c r="A232" s="35"/>
      <c r="B232" s="36"/>
      <c r="C232" s="216" t="s">
        <v>582</v>
      </c>
      <c r="D232" s="216" t="s">
        <v>131</v>
      </c>
      <c r="E232" s="217" t="s">
        <v>1442</v>
      </c>
      <c r="F232" s="218" t="s">
        <v>1443</v>
      </c>
      <c r="G232" s="219" t="s">
        <v>370</v>
      </c>
      <c r="H232" s="220">
        <v>361.39999999999998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41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135</v>
      </c>
      <c r="AT232" s="228" t="s">
        <v>131</v>
      </c>
      <c r="AU232" s="228" t="s">
        <v>84</v>
      </c>
      <c r="AY232" s="14" t="s">
        <v>128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84</v>
      </c>
      <c r="BK232" s="229">
        <f>ROUND(I232*H232,2)</f>
        <v>0</v>
      </c>
      <c r="BL232" s="14" t="s">
        <v>135</v>
      </c>
      <c r="BM232" s="228" t="s">
        <v>1444</v>
      </c>
    </row>
    <row r="233" s="2" customFormat="1" ht="49.05" customHeight="1">
      <c r="A233" s="35"/>
      <c r="B233" s="36"/>
      <c r="C233" s="216" t="s">
        <v>586</v>
      </c>
      <c r="D233" s="216" t="s">
        <v>131</v>
      </c>
      <c r="E233" s="217" t="s">
        <v>1445</v>
      </c>
      <c r="F233" s="218" t="s">
        <v>1446</v>
      </c>
      <c r="G233" s="219" t="s">
        <v>370</v>
      </c>
      <c r="H233" s="220">
        <v>34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41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135</v>
      </c>
      <c r="AT233" s="228" t="s">
        <v>131</v>
      </c>
      <c r="AU233" s="228" t="s">
        <v>84</v>
      </c>
      <c r="AY233" s="14" t="s">
        <v>128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84</v>
      </c>
      <c r="BK233" s="229">
        <f>ROUND(I233*H233,2)</f>
        <v>0</v>
      </c>
      <c r="BL233" s="14" t="s">
        <v>135</v>
      </c>
      <c r="BM233" s="228" t="s">
        <v>1447</v>
      </c>
    </row>
    <row r="234" s="2" customFormat="1" ht="24.15" customHeight="1">
      <c r="A234" s="35"/>
      <c r="B234" s="36"/>
      <c r="C234" s="216" t="s">
        <v>590</v>
      </c>
      <c r="D234" s="216" t="s">
        <v>131</v>
      </c>
      <c r="E234" s="217" t="s">
        <v>1448</v>
      </c>
      <c r="F234" s="218" t="s">
        <v>1449</v>
      </c>
      <c r="G234" s="219" t="s">
        <v>370</v>
      </c>
      <c r="H234" s="220">
        <v>361.39999999999998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41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135</v>
      </c>
      <c r="AT234" s="228" t="s">
        <v>131</v>
      </c>
      <c r="AU234" s="228" t="s">
        <v>84</v>
      </c>
      <c r="AY234" s="14" t="s">
        <v>128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84</v>
      </c>
      <c r="BK234" s="229">
        <f>ROUND(I234*H234,2)</f>
        <v>0</v>
      </c>
      <c r="BL234" s="14" t="s">
        <v>135</v>
      </c>
      <c r="BM234" s="228" t="s">
        <v>1450</v>
      </c>
    </row>
    <row r="235" s="2" customFormat="1" ht="24.15" customHeight="1">
      <c r="A235" s="35"/>
      <c r="B235" s="36"/>
      <c r="C235" s="216" t="s">
        <v>595</v>
      </c>
      <c r="D235" s="216" t="s">
        <v>131</v>
      </c>
      <c r="E235" s="217" t="s">
        <v>1451</v>
      </c>
      <c r="F235" s="218" t="s">
        <v>1452</v>
      </c>
      <c r="G235" s="219" t="s">
        <v>370</v>
      </c>
      <c r="H235" s="220">
        <v>361.39999999999998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41</v>
      </c>
      <c r="O235" s="88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135</v>
      </c>
      <c r="AT235" s="228" t="s">
        <v>131</v>
      </c>
      <c r="AU235" s="228" t="s">
        <v>84</v>
      </c>
      <c r="AY235" s="14" t="s">
        <v>128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84</v>
      </c>
      <c r="BK235" s="229">
        <f>ROUND(I235*H235,2)</f>
        <v>0</v>
      </c>
      <c r="BL235" s="14" t="s">
        <v>135</v>
      </c>
      <c r="BM235" s="228" t="s">
        <v>1453</v>
      </c>
    </row>
    <row r="236" s="12" customFormat="1" ht="25.92" customHeight="1">
      <c r="A236" s="12"/>
      <c r="B236" s="200"/>
      <c r="C236" s="201"/>
      <c r="D236" s="202" t="s">
        <v>75</v>
      </c>
      <c r="E236" s="203" t="s">
        <v>599</v>
      </c>
      <c r="F236" s="203" t="s">
        <v>1454</v>
      </c>
      <c r="G236" s="201"/>
      <c r="H236" s="201"/>
      <c r="I236" s="204"/>
      <c r="J236" s="205">
        <f>BK236</f>
        <v>0</v>
      </c>
      <c r="K236" s="201"/>
      <c r="L236" s="206"/>
      <c r="M236" s="207"/>
      <c r="N236" s="208"/>
      <c r="O236" s="208"/>
      <c r="P236" s="209">
        <f>P237</f>
        <v>0</v>
      </c>
      <c r="Q236" s="208"/>
      <c r="R236" s="209">
        <f>R237</f>
        <v>0</v>
      </c>
      <c r="S236" s="208"/>
      <c r="T236" s="210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1" t="s">
        <v>84</v>
      </c>
      <c r="AT236" s="212" t="s">
        <v>75</v>
      </c>
      <c r="AU236" s="212" t="s">
        <v>76</v>
      </c>
      <c r="AY236" s="211" t="s">
        <v>128</v>
      </c>
      <c r="BK236" s="213">
        <f>BK237</f>
        <v>0</v>
      </c>
    </row>
    <row r="237" s="2" customFormat="1" ht="21.75" customHeight="1">
      <c r="A237" s="35"/>
      <c r="B237" s="36"/>
      <c r="C237" s="216" t="s">
        <v>599</v>
      </c>
      <c r="D237" s="216" t="s">
        <v>131</v>
      </c>
      <c r="E237" s="217" t="s">
        <v>1455</v>
      </c>
      <c r="F237" s="218" t="s">
        <v>1456</v>
      </c>
      <c r="G237" s="219" t="s">
        <v>224</v>
      </c>
      <c r="H237" s="220">
        <v>0.5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41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135</v>
      </c>
      <c r="AT237" s="228" t="s">
        <v>131</v>
      </c>
      <c r="AU237" s="228" t="s">
        <v>84</v>
      </c>
      <c r="AY237" s="14" t="s">
        <v>128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84</v>
      </c>
      <c r="BK237" s="229">
        <f>ROUND(I237*H237,2)</f>
        <v>0</v>
      </c>
      <c r="BL237" s="14" t="s">
        <v>135</v>
      </c>
      <c r="BM237" s="228" t="s">
        <v>1457</v>
      </c>
    </row>
    <row r="238" s="12" customFormat="1" ht="25.92" customHeight="1">
      <c r="A238" s="12"/>
      <c r="B238" s="200"/>
      <c r="C238" s="201"/>
      <c r="D238" s="202" t="s">
        <v>75</v>
      </c>
      <c r="E238" s="203" t="s">
        <v>610</v>
      </c>
      <c r="F238" s="203" t="s">
        <v>1458</v>
      </c>
      <c r="G238" s="201"/>
      <c r="H238" s="201"/>
      <c r="I238" s="204"/>
      <c r="J238" s="205">
        <f>BK238</f>
        <v>0</v>
      </c>
      <c r="K238" s="201"/>
      <c r="L238" s="206"/>
      <c r="M238" s="207"/>
      <c r="N238" s="208"/>
      <c r="O238" s="208"/>
      <c r="P238" s="209">
        <f>P239</f>
        <v>0</v>
      </c>
      <c r="Q238" s="208"/>
      <c r="R238" s="209">
        <f>R239</f>
        <v>0</v>
      </c>
      <c r="S238" s="208"/>
      <c r="T238" s="210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1" t="s">
        <v>84</v>
      </c>
      <c r="AT238" s="212" t="s">
        <v>75</v>
      </c>
      <c r="AU238" s="212" t="s">
        <v>76</v>
      </c>
      <c r="AY238" s="211" t="s">
        <v>128</v>
      </c>
      <c r="BK238" s="213">
        <f>BK239</f>
        <v>0</v>
      </c>
    </row>
    <row r="239" s="2" customFormat="1" ht="24.15" customHeight="1">
      <c r="A239" s="35"/>
      <c r="B239" s="36"/>
      <c r="C239" s="216" t="s">
        <v>602</v>
      </c>
      <c r="D239" s="216" t="s">
        <v>131</v>
      </c>
      <c r="E239" s="217" t="s">
        <v>1459</v>
      </c>
      <c r="F239" s="218" t="s">
        <v>1460</v>
      </c>
      <c r="G239" s="219" t="s">
        <v>241</v>
      </c>
      <c r="H239" s="220">
        <v>1247.1880000000001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41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135</v>
      </c>
      <c r="AT239" s="228" t="s">
        <v>131</v>
      </c>
      <c r="AU239" s="228" t="s">
        <v>84</v>
      </c>
      <c r="AY239" s="14" t="s">
        <v>128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84</v>
      </c>
      <c r="BK239" s="229">
        <f>ROUND(I239*H239,2)</f>
        <v>0</v>
      </c>
      <c r="BL239" s="14" t="s">
        <v>135</v>
      </c>
      <c r="BM239" s="228" t="s">
        <v>1461</v>
      </c>
    </row>
    <row r="240" s="12" customFormat="1" ht="25.92" customHeight="1">
      <c r="A240" s="12"/>
      <c r="B240" s="200"/>
      <c r="C240" s="201"/>
      <c r="D240" s="202" t="s">
        <v>75</v>
      </c>
      <c r="E240" s="203" t="s">
        <v>1462</v>
      </c>
      <c r="F240" s="203" t="s">
        <v>1463</v>
      </c>
      <c r="G240" s="201"/>
      <c r="H240" s="201"/>
      <c r="I240" s="204"/>
      <c r="J240" s="205">
        <f>BK240</f>
        <v>0</v>
      </c>
      <c r="K240" s="201"/>
      <c r="L240" s="206"/>
      <c r="M240" s="207"/>
      <c r="N240" s="208"/>
      <c r="O240" s="208"/>
      <c r="P240" s="209">
        <f>SUM(P241:P245)</f>
        <v>0</v>
      </c>
      <c r="Q240" s="208"/>
      <c r="R240" s="209">
        <f>SUM(R241:R245)</f>
        <v>0</v>
      </c>
      <c r="S240" s="208"/>
      <c r="T240" s="210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1" t="s">
        <v>84</v>
      </c>
      <c r="AT240" s="212" t="s">
        <v>75</v>
      </c>
      <c r="AU240" s="212" t="s">
        <v>76</v>
      </c>
      <c r="AY240" s="211" t="s">
        <v>128</v>
      </c>
      <c r="BK240" s="213">
        <f>SUM(BK241:BK245)</f>
        <v>0</v>
      </c>
    </row>
    <row r="241" s="2" customFormat="1" ht="16.5" customHeight="1">
      <c r="A241" s="35"/>
      <c r="B241" s="36"/>
      <c r="C241" s="216" t="s">
        <v>606</v>
      </c>
      <c r="D241" s="216" t="s">
        <v>131</v>
      </c>
      <c r="E241" s="217" t="s">
        <v>1464</v>
      </c>
      <c r="F241" s="218" t="s">
        <v>1465</v>
      </c>
      <c r="G241" s="219" t="s">
        <v>241</v>
      </c>
      <c r="H241" s="220">
        <v>160.39099999999999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41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135</v>
      </c>
      <c r="AT241" s="228" t="s">
        <v>131</v>
      </c>
      <c r="AU241" s="228" t="s">
        <v>84</v>
      </c>
      <c r="AY241" s="14" t="s">
        <v>128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84</v>
      </c>
      <c r="BK241" s="229">
        <f>ROUND(I241*H241,2)</f>
        <v>0</v>
      </c>
      <c r="BL241" s="14" t="s">
        <v>135</v>
      </c>
      <c r="BM241" s="228" t="s">
        <v>1466</v>
      </c>
    </row>
    <row r="242" s="2" customFormat="1" ht="24.15" customHeight="1">
      <c r="A242" s="35"/>
      <c r="B242" s="36"/>
      <c r="C242" s="216" t="s">
        <v>610</v>
      </c>
      <c r="D242" s="216" t="s">
        <v>131</v>
      </c>
      <c r="E242" s="217" t="s">
        <v>1467</v>
      </c>
      <c r="F242" s="218" t="s">
        <v>1468</v>
      </c>
      <c r="G242" s="219" t="s">
        <v>241</v>
      </c>
      <c r="H242" s="220">
        <v>9.1799999999999997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41</v>
      </c>
      <c r="O242" s="88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135</v>
      </c>
      <c r="AT242" s="228" t="s">
        <v>131</v>
      </c>
      <c r="AU242" s="228" t="s">
        <v>84</v>
      </c>
      <c r="AY242" s="14" t="s">
        <v>128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84</v>
      </c>
      <c r="BK242" s="229">
        <f>ROUND(I242*H242,2)</f>
        <v>0</v>
      </c>
      <c r="BL242" s="14" t="s">
        <v>135</v>
      </c>
      <c r="BM242" s="228" t="s">
        <v>1469</v>
      </c>
    </row>
    <row r="243" s="2" customFormat="1" ht="37.8" customHeight="1">
      <c r="A243" s="35"/>
      <c r="B243" s="36"/>
      <c r="C243" s="216" t="s">
        <v>614</v>
      </c>
      <c r="D243" s="216" t="s">
        <v>131</v>
      </c>
      <c r="E243" s="217" t="s">
        <v>1470</v>
      </c>
      <c r="F243" s="218" t="s">
        <v>1471</v>
      </c>
      <c r="G243" s="219" t="s">
        <v>241</v>
      </c>
      <c r="H243" s="220">
        <v>39.753999999999998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41</v>
      </c>
      <c r="O243" s="88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135</v>
      </c>
      <c r="AT243" s="228" t="s">
        <v>131</v>
      </c>
      <c r="AU243" s="228" t="s">
        <v>84</v>
      </c>
      <c r="AY243" s="14" t="s">
        <v>128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84</v>
      </c>
      <c r="BK243" s="229">
        <f>ROUND(I243*H243,2)</f>
        <v>0</v>
      </c>
      <c r="BL243" s="14" t="s">
        <v>135</v>
      </c>
      <c r="BM243" s="228" t="s">
        <v>1472</v>
      </c>
    </row>
    <row r="244" s="2" customFormat="1" ht="33" customHeight="1">
      <c r="A244" s="35"/>
      <c r="B244" s="36"/>
      <c r="C244" s="216" t="s">
        <v>618</v>
      </c>
      <c r="D244" s="216" t="s">
        <v>131</v>
      </c>
      <c r="E244" s="217" t="s">
        <v>1473</v>
      </c>
      <c r="F244" s="218" t="s">
        <v>1474</v>
      </c>
      <c r="G244" s="219" t="s">
        <v>241</v>
      </c>
      <c r="H244" s="220">
        <v>209.32499999999999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41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135</v>
      </c>
      <c r="AT244" s="228" t="s">
        <v>131</v>
      </c>
      <c r="AU244" s="228" t="s">
        <v>84</v>
      </c>
      <c r="AY244" s="14" t="s">
        <v>128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84</v>
      </c>
      <c r="BK244" s="229">
        <f>ROUND(I244*H244,2)</f>
        <v>0</v>
      </c>
      <c r="BL244" s="14" t="s">
        <v>135</v>
      </c>
      <c r="BM244" s="228" t="s">
        <v>1475</v>
      </c>
    </row>
    <row r="245" s="2" customFormat="1" ht="33" customHeight="1">
      <c r="A245" s="35"/>
      <c r="B245" s="36"/>
      <c r="C245" s="216" t="s">
        <v>622</v>
      </c>
      <c r="D245" s="216" t="s">
        <v>131</v>
      </c>
      <c r="E245" s="217" t="s">
        <v>1476</v>
      </c>
      <c r="F245" s="218" t="s">
        <v>1477</v>
      </c>
      <c r="G245" s="219" t="s">
        <v>241</v>
      </c>
      <c r="H245" s="220">
        <v>1883.925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41</v>
      </c>
      <c r="O245" s="88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135</v>
      </c>
      <c r="AT245" s="228" t="s">
        <v>131</v>
      </c>
      <c r="AU245" s="228" t="s">
        <v>84</v>
      </c>
      <c r="AY245" s="14" t="s">
        <v>128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84</v>
      </c>
      <c r="BK245" s="229">
        <f>ROUND(I245*H245,2)</f>
        <v>0</v>
      </c>
      <c r="BL245" s="14" t="s">
        <v>135</v>
      </c>
      <c r="BM245" s="228" t="s">
        <v>1478</v>
      </c>
    </row>
    <row r="246" s="12" customFormat="1" ht="25.92" customHeight="1">
      <c r="A246" s="12"/>
      <c r="B246" s="200"/>
      <c r="C246" s="201"/>
      <c r="D246" s="202" t="s">
        <v>75</v>
      </c>
      <c r="E246" s="203" t="s">
        <v>1479</v>
      </c>
      <c r="F246" s="203" t="s">
        <v>1479</v>
      </c>
      <c r="G246" s="201"/>
      <c r="H246" s="201"/>
      <c r="I246" s="204"/>
      <c r="J246" s="205">
        <f>BK246</f>
        <v>0</v>
      </c>
      <c r="K246" s="201"/>
      <c r="L246" s="206"/>
      <c r="M246" s="246"/>
      <c r="N246" s="247"/>
      <c r="O246" s="247"/>
      <c r="P246" s="248">
        <v>0</v>
      </c>
      <c r="Q246" s="247"/>
      <c r="R246" s="248">
        <v>0</v>
      </c>
      <c r="S246" s="247"/>
      <c r="T246" s="249"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1" t="s">
        <v>84</v>
      </c>
      <c r="AT246" s="212" t="s">
        <v>75</v>
      </c>
      <c r="AU246" s="212" t="s">
        <v>76</v>
      </c>
      <c r="AY246" s="211" t="s">
        <v>128</v>
      </c>
      <c r="BK246" s="213">
        <v>0</v>
      </c>
    </row>
    <row r="247" s="2" customFormat="1" ht="6.96" customHeight="1">
      <c r="A247" s="35"/>
      <c r="B247" s="63"/>
      <c r="C247" s="64"/>
      <c r="D247" s="64"/>
      <c r="E247" s="64"/>
      <c r="F247" s="64"/>
      <c r="G247" s="64"/>
      <c r="H247" s="64"/>
      <c r="I247" s="64"/>
      <c r="J247" s="64"/>
      <c r="K247" s="64"/>
      <c r="L247" s="41"/>
      <c r="M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</row>
  </sheetData>
  <sheetProtection sheet="1" autoFilter="0" formatColumns="0" formatRows="0" objects="1" scenarios="1" spinCount="100000" saltValue="XooQW8fhRnqFnk9X4yOmvDFN9Id4egHyRGW7KK8NbJLEblqOSuRJEyhCF9osRI8ZxffCHUsamBwdSTXxbICz8g==" hashValue="6mZjeAPlxVRtLpDDp/IpIB9t7S5uQKDJ1s62KxoM1WGGbX8W180BQa8jyrDhvYHUvJVqi+nou5zdX0p8Wha0hg==" algorithmName="SHA-512" password="CA9C"/>
  <autoFilter ref="C129:K24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2024-03-24T16:36:36Z</dcterms:created>
  <dcterms:modified xsi:type="dcterms:W3CDTF">2024-03-24T16:36:54Z</dcterms:modified>
</cp:coreProperties>
</file>